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tables/table2.xml" ContentType="application/vnd.openxmlformats-officedocument.spreadsheetml.table+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updateLinks="never" codeName="Αυτό_το_βιβλίο_εργασίας"/>
  <mc:AlternateContent xmlns:mc="http://schemas.openxmlformats.org/markup-compatibility/2006">
    <mc:Choice Requires="x15">
      <x15ac:absPath xmlns:x15ac="http://schemas.microsoft.com/office/spreadsheetml/2010/11/ac" url="C:\Users\d.seretis\Desktop\0\"/>
    </mc:Choice>
  </mc:AlternateContent>
  <xr:revisionPtr revIDLastSave="0" documentId="8_{A73FEFAC-08C1-4077-8F12-C27006B3D23D}" xr6:coauthVersionLast="47" xr6:coauthVersionMax="47" xr10:uidLastSave="{00000000-0000-0000-0000-000000000000}"/>
  <bookViews>
    <workbookView xWindow="28680" yWindow="-120" windowWidth="29040" windowHeight="15720" tabRatio="830" firstSheet="2" activeTab="5" xr2:uid="{00000000-000D-0000-FFFF-FFFF00000000}"/>
  </bookViews>
  <sheets>
    <sheet name="Περιεχόμενα " sheetId="17" r:id="rId1"/>
    <sheet name="Ταυτότητα Υπουργείου" sheetId="6" r:id="rId2"/>
    <sheet name="PESTEL ανάλυση" sheetId="7" r:id="rId3"/>
    <sheet name="Στρατηγικές Επιλογές" sheetId="9" r:id="rId4"/>
    <sheet name="Προσδοκώμενα Αποτελέσματα" sheetId="8" r:id="rId5"/>
    <sheet name="ΕΣΔ 2026" sheetId="1" r:id="rId6"/>
    <sheet name="Ρυθμιστικός Προγραμματισμός" sheetId="10" r:id="rId7"/>
    <sheet name="Οδηγίες Συμπλήρωσης" sheetId="18" r:id="rId8"/>
    <sheet name="Οδηγίες για Επεξεργασία" sheetId="19" r:id="rId9"/>
    <sheet name="lists" sheetId="20" r:id="rId10"/>
    <sheet name="Κατάσταση" sheetId="4" r:id="rId11"/>
  </sheets>
  <externalReferences>
    <externalReference r:id="rId12"/>
    <externalReference r:id="rId13"/>
  </externalReferences>
  <definedNames>
    <definedName name="ALL_MILESTONES">lists!$BD$2:$BD$94</definedName>
    <definedName name="CAT">lists!$E$2:$E$5</definedName>
    <definedName name="drasi">lists!$BQ$3</definedName>
    <definedName name="EIDOS">lists!$K$2:$K$4</definedName>
    <definedName name="EIDOS1">lists!$K$7:$K$8</definedName>
    <definedName name="ergo">lists!$BQ$4</definedName>
    <definedName name="FINANCE">lists!$A$2:$A$4</definedName>
    <definedName name="INVAFTEP">lists!$AB$2:$AB$11</definedName>
    <definedName name="INVAKSIOP">lists!$AH$2:$AH$9</definedName>
    <definedName name="INVAPEFTH">lists!$Z$2:$Z$9</definedName>
    <definedName name="INVDIAG">lists!$T$2:$T$28</definedName>
    <definedName name="INVENISX">lists!$AJ$2:$AJ$12</definedName>
    <definedName name="INVEST">lists!$M$2:$M$15</definedName>
    <definedName name="INVINTER">lists!$BL$2:$BL$5</definedName>
    <definedName name="INVOPEN">lists!$Q$2:$Q$28</definedName>
    <definedName name="INVOPENENISX">lists!$BJ$2:$BJ$32</definedName>
    <definedName name="INVOUCHERS">lists!$V$2:$V$16</definedName>
    <definedName name="INVPROG">lists!$AN$2:$AN$7</definedName>
    <definedName name="INVPROGKTP">lists!$AL$2:$AL$9</definedName>
    <definedName name="INVPROSK">lists!$X$2:$X$6</definedName>
    <definedName name="INVSDIT">lists!$AF$2:$AF$21</definedName>
    <definedName name="INVSYMF">lists!$AD$2:$AD$31</definedName>
    <definedName name="orosimo">lists!$BQ$5</definedName>
    <definedName name="_xlnm.Print_Area" localSheetId="5">'ΕΣΔ 2026'!$A$54:$G$286</definedName>
    <definedName name="REFGEN">lists!$BA$2:$BA$15</definedName>
    <definedName name="REFINTER">lists!$BH$2:$BH$5</definedName>
    <definedName name="REFORM">lists!$O$2:$O$7</definedName>
    <definedName name="REFPROTO">lists!$AP$2:$AP$10</definedName>
    <definedName name="REFSTRAT">lists!$AY$2:$AY$11</definedName>
    <definedName name="REFSYNTH">lists!$AV$2:$AV$25</definedName>
    <definedName name="REFYA">lists!$AS$2:$AS$16</definedName>
    <definedName name="REFYACR">lists!$BF$2:$BF$9</definedName>
    <definedName name="stoxos">lists!$BQ$2</definedName>
    <definedName name="TICK">lists!$I$2:$I$3</definedName>
    <definedName name="TOOLS">lists!$C$2:$C$7</definedName>
    <definedName name="VNR">lists!$G$2:$G$18</definedName>
    <definedName name="ΥΠΟΥΡΓΕΙΑ">lists!$BO$1:$BO$20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33" i="1" l="1"/>
  <c r="Z332" i="1"/>
  <c r="Z273" i="1"/>
  <c r="Z260" i="1"/>
  <c r="Z248" i="1"/>
  <c r="Z247" i="1"/>
  <c r="Z28" i="1" l="1"/>
  <c r="Z96" i="1" l="1"/>
  <c r="Z95" i="1"/>
  <c r="Z94" i="1"/>
  <c r="Z93" i="1" l="1"/>
  <c r="Z92" i="1"/>
  <c r="Z90" i="1"/>
  <c r="Z89" i="1"/>
  <c r="Z87" i="1"/>
  <c r="Z86" i="1"/>
  <c r="Z84" i="1"/>
  <c r="Z83" i="1"/>
  <c r="Z81" i="1"/>
  <c r="Z80" i="1"/>
  <c r="Z91" i="1"/>
  <c r="Z88" i="1"/>
  <c r="Z85" i="1"/>
  <c r="Z82" i="1"/>
  <c r="Z79" i="1"/>
  <c r="Z307" i="1" l="1"/>
  <c r="Z190" i="1"/>
  <c r="Z189" i="1"/>
  <c r="Z188" i="1"/>
  <c r="Z179" i="1"/>
  <c r="Z178" i="1"/>
  <c r="Z329" i="1" l="1"/>
  <c r="Z328" i="1"/>
  <c r="Z42" i="1" l="1"/>
  <c r="Z37" i="1" l="1"/>
  <c r="Z36" i="1"/>
  <c r="Z35" i="1"/>
  <c r="Z34" i="1"/>
  <c r="Z251" i="1" l="1"/>
  <c r="Z279" i="1" l="1"/>
  <c r="Z278" i="1"/>
  <c r="Z277" i="1"/>
  <c r="Z238" i="1"/>
  <c r="Z237" i="1"/>
  <c r="Z236" i="1"/>
  <c r="Z235" i="1"/>
  <c r="Z234" i="1"/>
  <c r="Z53" i="1"/>
  <c r="Z48" i="1"/>
  <c r="Z47" i="1"/>
  <c r="Z46" i="1"/>
  <c r="Z45" i="1"/>
  <c r="Z44" i="1"/>
  <c r="C19" i="4" l="1"/>
  <c r="C18" i="4"/>
  <c r="C17" i="4"/>
  <c r="Z171" i="1"/>
  <c r="Z172" i="1"/>
  <c r="Z173" i="1"/>
  <c r="Z174" i="1"/>
  <c r="Z175" i="1"/>
  <c r="Z176" i="1"/>
  <c r="Z177" i="1"/>
  <c r="Z180" i="1"/>
  <c r="Z181" i="1"/>
  <c r="Z182" i="1"/>
  <c r="Z183" i="1"/>
  <c r="Z184" i="1"/>
  <c r="Z185" i="1"/>
  <c r="Z186" i="1"/>
  <c r="Z187" i="1"/>
  <c r="Z191" i="1"/>
  <c r="Z192" i="1"/>
  <c r="Z193" i="1"/>
  <c r="Z194" i="1"/>
  <c r="Z195" i="1"/>
  <c r="Z196" i="1"/>
  <c r="Z197" i="1"/>
  <c r="Z198" i="1"/>
  <c r="Z199" i="1"/>
  <c r="Z200" i="1"/>
  <c r="Z201" i="1"/>
  <c r="Z202" i="1"/>
  <c r="Z203" i="1"/>
  <c r="Z204" i="1"/>
  <c r="Z205" i="1"/>
  <c r="Z206" i="1"/>
  <c r="Z207" i="1"/>
  <c r="Z208" i="1"/>
  <c r="Z209" i="1"/>
  <c r="Z210" i="1"/>
  <c r="Z211" i="1"/>
  <c r="Z212" i="1"/>
  <c r="Z213" i="1"/>
  <c r="Z214" i="1"/>
  <c r="Z215" i="1"/>
  <c r="Z216" i="1"/>
  <c r="Z217" i="1"/>
  <c r="Z218" i="1"/>
  <c r="Z219" i="1"/>
  <c r="Z220" i="1"/>
  <c r="Z221" i="1"/>
  <c r="Z222" i="1"/>
  <c r="Z223" i="1"/>
  <c r="Z224" i="1"/>
  <c r="Z225" i="1"/>
  <c r="Z226" i="1"/>
  <c r="Z227" i="1"/>
  <c r="Z228" i="1"/>
  <c r="Z229" i="1"/>
  <c r="Z230" i="1"/>
  <c r="Z231" i="1"/>
  <c r="Z232" i="1"/>
  <c r="Z233" i="1"/>
  <c r="Z239" i="1"/>
  <c r="Z240" i="1"/>
  <c r="Z241" i="1"/>
  <c r="Z242" i="1"/>
  <c r="Z243" i="1"/>
  <c r="Z244" i="1"/>
  <c r="Z245" i="1"/>
  <c r="Z246" i="1"/>
  <c r="Z249" i="1"/>
  <c r="Z250" i="1"/>
  <c r="Z252" i="1"/>
  <c r="Z253" i="1"/>
  <c r="Z254" i="1"/>
  <c r="Z255" i="1"/>
  <c r="Z256" i="1"/>
  <c r="Z257" i="1"/>
  <c r="Z258" i="1"/>
  <c r="Z259" i="1"/>
  <c r="Z261" i="1"/>
  <c r="Z262" i="1"/>
  <c r="Z263" i="1"/>
  <c r="Z264" i="1"/>
  <c r="Z265" i="1"/>
  <c r="Z266" i="1"/>
  <c r="Z267" i="1"/>
  <c r="Z268" i="1"/>
  <c r="Z269" i="1"/>
  <c r="Z270" i="1"/>
  <c r="Z271" i="1"/>
  <c r="Z272" i="1"/>
  <c r="Z274" i="1"/>
  <c r="Z275" i="1"/>
  <c r="Z276"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8" i="1"/>
  <c r="Z309" i="1"/>
  <c r="Z310" i="1"/>
  <c r="Z311" i="1"/>
  <c r="Z312" i="1"/>
  <c r="Z313" i="1"/>
  <c r="Z314" i="1"/>
  <c r="Z315" i="1"/>
  <c r="Z316" i="1"/>
  <c r="Z317" i="1"/>
  <c r="Z318" i="1"/>
  <c r="Z319" i="1"/>
  <c r="Z320" i="1"/>
  <c r="Z321" i="1"/>
  <c r="Z322" i="1"/>
  <c r="Z323" i="1"/>
  <c r="Z324" i="1"/>
  <c r="Z325" i="1"/>
  <c r="Z326" i="1"/>
  <c r="Z327" i="1"/>
  <c r="Z330" i="1"/>
  <c r="Z331" i="1"/>
  <c r="Z334" i="1"/>
  <c r="Z335" i="1"/>
  <c r="Z336" i="1"/>
  <c r="Z337" i="1"/>
  <c r="Z338" i="1"/>
  <c r="Z33" i="1" l="1"/>
  <c r="Z19" i="1"/>
  <c r="Z18" i="1"/>
  <c r="Z22" i="1"/>
  <c r="Z21" i="1"/>
  <c r="Z26" i="1"/>
  <c r="Z25" i="1"/>
  <c r="Z29" i="1"/>
  <c r="Z61" i="1"/>
  <c r="Z60" i="1"/>
  <c r="Z64" i="1"/>
  <c r="Z63" i="1"/>
  <c r="Z67" i="1"/>
  <c r="Z66" i="1"/>
  <c r="Z58" i="1"/>
  <c r="Z57" i="1"/>
  <c r="Z52" i="1"/>
  <c r="Z51" i="1"/>
  <c r="Z8" i="1"/>
  <c r="Z7" i="1"/>
  <c r="Z99" i="1" l="1"/>
  <c r="Z166" i="1" l="1"/>
  <c r="Z164" i="1"/>
  <c r="Z162" i="1"/>
  <c r="Z160" i="1"/>
  <c r="Z153" i="1" l="1"/>
  <c r="Z135" i="1" l="1"/>
  <c r="Z120" i="1"/>
  <c r="Z119" i="1"/>
  <c r="Z118" i="1"/>
  <c r="Z74" i="1" l="1"/>
  <c r="Z72" i="1"/>
  <c r="Z71" i="1"/>
  <c r="Z70" i="1"/>
  <c r="Z69" i="1"/>
  <c r="Z65" i="1"/>
  <c r="Z62" i="1"/>
  <c r="Z59" i="1"/>
  <c r="Z56" i="1"/>
  <c r="Z50" i="1"/>
  <c r="Z43" i="1"/>
  <c r="Z41" i="1"/>
  <c r="Z38" i="1"/>
  <c r="Z32" i="1"/>
  <c r="Z27" i="1"/>
  <c r="Z15" i="1"/>
  <c r="Z14" i="1"/>
  <c r="Z13" i="1"/>
  <c r="Z12" i="1"/>
  <c r="Z11" i="1"/>
  <c r="Z10" i="1"/>
  <c r="Z109" i="1" l="1"/>
  <c r="Z108" i="1"/>
  <c r="Z106" i="1"/>
  <c r="Z105" i="1"/>
  <c r="Z103" i="1"/>
  <c r="Z102" i="1"/>
  <c r="Z101" i="1"/>
  <c r="Z98" i="1"/>
  <c r="Z97" i="1"/>
  <c r="Z78" i="1"/>
  <c r="Z77" i="1"/>
  <c r="Z76" i="1"/>
  <c r="Z107" i="1" l="1"/>
  <c r="Z104" i="1"/>
  <c r="Z100" i="1"/>
  <c r="Z75" i="1"/>
  <c r="Z152" i="1"/>
  <c r="Z151" i="1"/>
  <c r="Z150" i="1"/>
  <c r="Z149" i="1"/>
  <c r="Z140" i="1" l="1"/>
  <c r="Z138" i="1"/>
  <c r="Z137" i="1"/>
  <c r="Z134" i="1" l="1"/>
  <c r="Z131" i="1"/>
  <c r="Z24" i="1"/>
  <c r="Z125" i="1"/>
  <c r="Z9" i="1"/>
  <c r="Z6" i="1"/>
  <c r="Z123" i="1"/>
  <c r="Z117" i="1"/>
  <c r="Z116" i="1"/>
  <c r="Z113" i="1" l="1"/>
  <c r="Z158" i="1"/>
  <c r="Z157" i="1"/>
  <c r="Z156" i="1"/>
  <c r="Z155" i="1"/>
  <c r="Z148" i="1"/>
  <c r="Z133" i="1"/>
  <c r="Z130" i="1"/>
  <c r="Z128" i="1"/>
  <c r="Z127" i="1"/>
  <c r="Z122" i="1"/>
  <c r="Z115" i="1"/>
  <c r="Z112" i="1"/>
  <c r="Z139" i="1"/>
  <c r="Z136" i="1"/>
  <c r="Z132" i="1"/>
  <c r="Z129" i="1"/>
  <c r="Z126" i="1"/>
  <c r="Z124" i="1"/>
  <c r="Z121" i="1"/>
  <c r="Z114" i="1"/>
  <c r="Z73" i="1"/>
  <c r="Z68" i="1"/>
  <c r="Z49" i="1"/>
  <c r="Z40" i="1"/>
  <c r="Z39" i="1"/>
  <c r="Z23" i="1"/>
  <c r="Z5" i="1"/>
  <c r="Z55" i="1"/>
  <c r="Z111" i="1"/>
  <c r="Z159" i="1" l="1"/>
  <c r="Z169" i="1"/>
  <c r="C13" i="4" l="1"/>
  <c r="C11" i="4"/>
  <c r="C9" i="4"/>
  <c r="C8" i="4"/>
  <c r="C7" i="4"/>
  <c r="C6" i="4"/>
  <c r="C3" i="4"/>
  <c r="C4" i="4"/>
  <c r="C5" i="4"/>
  <c r="Z147" i="1" l="1"/>
  <c r="C51" i="4" l="1"/>
  <c r="C42" i="4"/>
  <c r="C43" i="4"/>
  <c r="D44" i="4" l="1"/>
  <c r="D43" i="4"/>
  <c r="C67" i="4" l="1"/>
  <c r="C66" i="4"/>
  <c r="C65" i="4"/>
  <c r="C10" i="4"/>
  <c r="D52" i="4" l="1"/>
  <c r="D42" i="4"/>
  <c r="C62" i="4" l="1"/>
  <c r="C61" i="4"/>
  <c r="C60" i="4"/>
  <c r="C34" i="4"/>
  <c r="C33" i="4"/>
  <c r="C32" i="4"/>
  <c r="C31" i="4"/>
  <c r="D31" i="4" s="1"/>
  <c r="C30" i="4"/>
  <c r="C29" i="4"/>
  <c r="C28" i="4"/>
  <c r="C27" i="4"/>
  <c r="C26" i="4"/>
  <c r="C25" i="4"/>
  <c r="C24" i="4"/>
  <c r="C23" i="4"/>
  <c r="C22" i="4"/>
  <c r="E22" i="4" s="1"/>
  <c r="C21" i="4"/>
  <c r="E21" i="4" s="1"/>
  <c r="C20" i="4"/>
  <c r="E20" i="4" s="1"/>
  <c r="E19" i="4"/>
  <c r="E18" i="4"/>
  <c r="C16" i="4"/>
  <c r="E16" i="4" s="1"/>
  <c r="C15" i="4"/>
  <c r="E15" i="4" s="1"/>
  <c r="C14" i="4"/>
  <c r="E14" i="4" s="1"/>
  <c r="E13" i="4"/>
  <c r="E11" i="4"/>
  <c r="E10" i="4"/>
  <c r="Z154" i="1"/>
  <c r="Z170" i="1"/>
  <c r="Z146" i="1"/>
  <c r="Z145" i="1"/>
  <c r="Z144" i="1"/>
  <c r="Z143" i="1"/>
  <c r="Z142" i="1"/>
  <c r="Z141" i="1"/>
  <c r="Z110" i="1"/>
  <c r="Z54" i="1"/>
  <c r="Z31" i="1"/>
  <c r="Z30" i="1"/>
  <c r="Z20" i="1"/>
  <c r="Z17" i="1"/>
  <c r="Z16" i="1"/>
  <c r="Z4" i="1"/>
  <c r="Z3" i="1"/>
  <c r="C12" i="4" l="1"/>
  <c r="E12" i="4" s="1"/>
  <c r="D35" i="4"/>
  <c r="C50" i="4"/>
  <c r="D50" i="4" s="1"/>
  <c r="C49" i="4"/>
  <c r="D49" i="4" s="1"/>
  <c r="C48" i="4"/>
  <c r="D48" i="4" s="1"/>
  <c r="C47" i="4"/>
  <c r="D47" i="4" s="1"/>
  <c r="C46" i="4"/>
  <c r="D46" i="4" s="1"/>
  <c r="C45" i="4"/>
  <c r="D45" i="4" s="1"/>
  <c r="C68" i="4"/>
  <c r="C69" i="4" s="1"/>
  <c r="D9" i="4"/>
  <c r="C64" i="4"/>
  <c r="D6" i="4"/>
  <c r="D32" i="4"/>
  <c r="D33" i="4"/>
  <c r="D30" i="4"/>
  <c r="D7" i="4"/>
  <c r="D10" i="4"/>
  <c r="D17" i="4"/>
  <c r="D23" i="4"/>
  <c r="C63" i="4"/>
  <c r="E17" i="4"/>
  <c r="D24" i="4"/>
  <c r="D25" i="4"/>
  <c r="D18" i="4"/>
  <c r="D26" i="4"/>
  <c r="D34" i="4"/>
  <c r="D13" i="4"/>
  <c r="D27" i="4"/>
  <c r="D60" i="4"/>
  <c r="E8" i="4"/>
  <c r="D28" i="4"/>
  <c r="D61" i="4"/>
  <c r="D29" i="4"/>
  <c r="D62" i="4"/>
  <c r="D20" i="4"/>
  <c r="C36" i="4"/>
  <c r="D36" i="4" s="1"/>
  <c r="C40" i="4"/>
  <c r="D40" i="4" s="1"/>
  <c r="C55" i="4"/>
  <c r="D55" i="4" s="1"/>
  <c r="E6" i="4"/>
  <c r="D15" i="4"/>
  <c r="C37" i="4"/>
  <c r="D37" i="4" s="1"/>
  <c r="C41" i="4"/>
  <c r="D41" i="4" s="1"/>
  <c r="C56" i="4"/>
  <c r="D56" i="4" s="1"/>
  <c r="D21" i="4"/>
  <c r="E7" i="4"/>
  <c r="D16" i="4"/>
  <c r="C38" i="4"/>
  <c r="D38" i="4" s="1"/>
  <c r="C53" i="4"/>
  <c r="D53" i="4" s="1"/>
  <c r="C57" i="4"/>
  <c r="D57" i="4" s="1"/>
  <c r="D11" i="4"/>
  <c r="D19" i="4"/>
  <c r="D8" i="4"/>
  <c r="D14" i="4"/>
  <c r="D22" i="4"/>
  <c r="C39" i="4"/>
  <c r="D39" i="4" s="1"/>
  <c r="C54" i="4"/>
  <c r="D54" i="4" s="1"/>
  <c r="C58" i="4"/>
  <c r="D58" i="4" s="1"/>
  <c r="E9" i="4" l="1"/>
  <c r="E70" i="4" s="1"/>
  <c r="D12" i="4"/>
</calcChain>
</file>

<file path=xl/sharedStrings.xml><?xml version="1.0" encoding="utf-8"?>
<sst xmlns="http://schemas.openxmlformats.org/spreadsheetml/2006/main" count="19558" uniqueCount="1331">
  <si>
    <t xml:space="preserve">Περιεχόμενα </t>
  </si>
  <si>
    <t>Ταυτότητα Υπουργείου</t>
  </si>
  <si>
    <t>Pestel Ανάλυση</t>
  </si>
  <si>
    <t>Στρατηγικές Επιλογές</t>
  </si>
  <si>
    <t xml:space="preserve">Προσδοκώμενα Αποτελέσματα </t>
  </si>
  <si>
    <t>ΕΣΔ 2026</t>
  </si>
  <si>
    <t>Ρυθμιστικός Προγραμματισμός</t>
  </si>
  <si>
    <t>Οδηγίες Συμπλήρωσης</t>
  </si>
  <si>
    <t>Οδηγίες για Επεξεργασία</t>
  </si>
  <si>
    <t xml:space="preserve">Ονομασία Υπουργείου </t>
  </si>
  <si>
    <t>Υπουργείο Μετανάστευσης και Ασύλου</t>
  </si>
  <si>
    <r>
      <t xml:space="preserve">Αποστολή του Υπουργείου
</t>
    </r>
    <r>
      <rPr>
        <i/>
        <sz val="10"/>
        <color theme="1"/>
        <rFont val="Calibri"/>
        <family val="2"/>
        <charset val="161"/>
      </rPr>
      <t>Διατύπωση της αποστολής του Υπουργείου υπό τη μορφή “Mission Statement”</t>
    </r>
  </si>
  <si>
    <t>Το Υπουργείο Μετανάστευσης και Ασύλου έχει ως αποστολή τον σχεδιασμό και την εφαρμογή της εθνικής πολιτικής για την μετανάστευση, τόσο σχετικά με την νόμιμη είσοδο, διαμονή και κοινωνική ένταξη των πολιτών τρίτων χωρών στην ελληνική επικράτεια, όσο καιμε την ταυτοποίηση και υποδοχή πολιτών τρίτων χωρών που εισέρχονται στην Χώρα χωρίς τις νόμιμες διατυπώσεις, τον σχεδιασμό και την υλοποίηση της εθνικής πολιτικής για τη χορήγηση ασύλου ή άλλων μορφών διεθνούς προστασίας και την παροχή προστασίας των αιτούντων και των ατόμων που διαπιστωμένα χρήζουν διεθνούς προστασίας, ήτοι των αναγνωρισμένων προσφύγων, δικαιούχων επικουρικής προστασίας και δικαιούχων ανθρωπιστικού καθεστώτος. Το Υπουργείο Μετανάστευσης και Ασύλου έχει επίσης την αρμοδιότητα εφαρμογής της ενωσιακής και διεθνούς νομοθεσίας και των διεθνών συμβάσεων σχετικά με τα θέματα μετανάστευσης, παροχής διεθνούς προστασίας και υποδοχής αιτούντων διεθνούς προστασίας και την ευθύνη συντονισμού όλων των συναρμοδίων υπηρεσιών της χώρας σε κεντρικό και περιφερειακό επίπεδο για την ταχεία και ομοιόμορφη εφαρμογή των ανωτέρω. Διατηρεί για το σκοπό αυτό διαρκή επικοινωνία με τις αρμόδιες αρχές της Ευρωπαϊκής Ένωσης (Ε.Ε.) και τους διεθνείς οργανισμούς και μετέχει με όργανά του στην διαμόρφωση της κοινής ενωσιακής πολιτικής για θέματα αρμοδιότητάς του σε συνεργασία με το Υπουργείο Εξωτερικών και την Μόνιμη Ελληνική Αντιπροσωπεία.</t>
  </si>
  <si>
    <r>
      <t xml:space="preserve">Στοιχεία προϋπολογισμού: Ταμειακό Σύνολο 
</t>
    </r>
    <r>
      <rPr>
        <i/>
        <sz val="10"/>
        <color theme="1"/>
        <rFont val="Calibri"/>
        <family val="2"/>
        <charset val="161"/>
      </rPr>
      <t>(βάσει εγκεκριμένου κρατικού π/ϋ 2026)</t>
    </r>
  </si>
  <si>
    <t>Διοικητική δομή</t>
  </si>
  <si>
    <t>Εποπτευόμενοι φορείς</t>
  </si>
  <si>
    <t xml:space="preserve">ΥΠΟΥΡΓΟΣ </t>
  </si>
  <si>
    <t>ΥΦΥΠΟΥΡΓΟΣ</t>
  </si>
  <si>
    <t>ΥΠΗΡΕΣΙΑΚΗ ΓΡΑΜΜΑΤΕΙΑ</t>
  </si>
  <si>
    <t>ΓΕΝΙΚΗ ΓΡΑΜΜΑΤΕΙΑ ΜΕΤΑΝΑΣΤΕΥΤΙΚΗΣ ΠΟΛΙΤΙΚΗΣ</t>
  </si>
  <si>
    <t>ΓΕΝΙΚΗ ΓΡΑΜΜΑΤΕΙΑ ΕΥΑΛΩΤΩΝ ΠΟΛΙΤΩΝ ΚΑΙ ΘΕΣΜΙΚΗΣ ΠΡΟΣΤΑΣΙΑΣ</t>
  </si>
  <si>
    <t>ΓΕΝΙΚΗ ΓΡΑΜΜΑΤΕΙΑ ΥΠΟΔΟΧΗΣ ΑΙΤΟΥΝΤΩΝ ΑΣΥΛΟ</t>
  </si>
  <si>
    <t>ΔΙΕΥΘΥΝΣΗ ΕΥΡΩΠΑΪΚΗΣ ΚΑΙ ΔΙΕΘΝΟΥΣ ΣΥΝΕΡΓΑΣΙΑΣ (ΥΠΑΓΟΜΕΝΗ ΣΤΟΝ ΥΠΟΥΡΓΟ)</t>
  </si>
  <si>
    <t>ΔΙΕΥΘΥΝΣΗ ΝΟΜΙΚΗΣ ΥΠΟΣΤΗΡΙΞΗΣ ΑΣΥΛΟΥ ΚΑΙ ΥΠΟΔΟΧΗΣ (ΥΠΑΓΟΜΕΝΗ ΣΤΟΝ ΥΠΟΥΡΓΟ)</t>
  </si>
  <si>
    <t>ΜΟΝΑΔΑ ΕΣΩΤΕΡΙΚΟΥ ΕΛΕΓΧΟΥ (ΥΠΑΓΟΜΕΝΗ ΣΤΟΝ ΥΠΟΥΡΓΟ)</t>
  </si>
  <si>
    <t>PESTEL ανάλυση</t>
  </si>
  <si>
    <r>
      <t>Σημαντικές Προκλήσεις/ Προβλήματα που αφορούν το Υπουργείο</t>
    </r>
    <r>
      <rPr>
        <i/>
        <sz val="12"/>
        <color theme="1"/>
        <rFont val="Calibri"/>
        <family val="2"/>
        <charset val="161"/>
      </rPr>
      <t xml:space="preserve">
Περιληπτική ανάλυση των προκλήσεων που καλείται να αντιμετωπίσει το Υπουργείο και συνδέονται / αιτιολογούν τις στρατηγικές επιλογές [Πέντε (5) Ελλάδες] του παρόντος σχεδίου.
Ο τρόπος παρουσίασης της κάθε πρόκλησης/ προβλήματος θα πρέπει να είναι συνοπτικός με αναφορά στα σημαντικότερα προβλήματα.</t>
    </r>
  </si>
  <si>
    <t>Οικονομία</t>
  </si>
  <si>
    <t>Κοινωνία</t>
  </si>
  <si>
    <t>Τεχνολογία</t>
  </si>
  <si>
    <t>Περιβάλλον</t>
  </si>
  <si>
    <t>Θεσμικό Περιβάλλον</t>
  </si>
  <si>
    <t>Εξορθολογισμός της λειτουργίας και διαχείρισης των Δομών μέσω επίτευξης οικονομιών κλίμακας</t>
  </si>
  <si>
    <t xml:space="preserve">Προώθηση διεθνών πρωτοβουλιών, υλοποίηση εναρμονισμένων ευρωπαϊκών πολιτικών, ενίσχυση του συστήματος ασύλου και πλήρης συμμόρφωση με το νομοθετικό πλαίσιο που διέπει τις διαδικασίες επιστροφών. Αύξηση επιστροφών. </t>
  </si>
  <si>
    <t>Ασφαλής και ευρυζωνική διασύνδεση του συνόλου των σημείων παρουσίας του ΥΜΑ με τα πληροφοριακά συστήματα του Κέντρου Δεδομένων του υπουργείου και το διαδίκτυο</t>
  </si>
  <si>
    <t>Διασύνδεση Δομών με υφιστάμενες εγκαταστάσεις ανακύκλωσης και διαχείρισης απορριμάτων</t>
  </si>
  <si>
    <t xml:space="preserve">Προσαρμογή της εθνικής νομοθεσίας στους Κανονισμούς που απαρτίζουν το Σύμφωνο για την Μετανάστευση και το Άσυλο. Ενίσχυση του θεσμικού πλαισίου κατά της παράνομης μετανάστευσης.  </t>
  </si>
  <si>
    <t>Πλαισίωση νόμιμων οδών μετανάστευσης με όρους και κανόνες, στη βαση των αναγκών της ελληνικής κοινωνίας και οικονομίας. Ένταξη εργατικού δυναμικού σε κρίσιμους τομείς (αγροτικό, τουριστικό, κατασκευαστικό, μεταποιητικό κ.α.)</t>
  </si>
  <si>
    <t xml:space="preserve">Ενίσχυση των νόμιμων οδών μετανάστευσης μέσω διακρατικών συμφωνιών και ολοκλήρωση της ψηφιακής μετάβασης στις διαδικασίες που αφορούν την νόμιμη μετανάστευση. </t>
  </si>
  <si>
    <t>Επικαιροποίηση και εναρμόνιση με την επερχόμενη νομοθεσία των συστημάτων και εφαρμογών του ΥΜΑ</t>
  </si>
  <si>
    <t>Διερεύνηση εγκατάστασης ανανεώσιμων πηγών ενέργειας στις Δομές και εφαρμογή δράσεων εξοικονόμησης ενέργειας</t>
  </si>
  <si>
    <t>Αντιμετώπιση της ανεπαρκούς στελέχωσης του Υπουργείου σε κεντρικό και περιφερειακό επίπεδο</t>
  </si>
  <si>
    <t>Προώθηση της ουσιαστικής κοινωνικής ένταξης των δικαιούχων διεθνούς προστασίας, των πρώην ασυνόδευτων ανηλίκων και των νόμιμα διαμενόντων μεταναστών, καθώς και διασφάλιση της προστασίας και ολοκληρωμένης μέριμνας για ευάλωτους πληθυσμούς σε μεικτές μεταναστευτικές ροές</t>
  </si>
  <si>
    <t>Απλούστευση και ενοποίηση των διοικητικών διαδικασιών μέσω της ψηφιοποίησης και διαλειτουργικότητας των συστημάτων, με στόχο την επιτάχυνση της εξυπηρέτησης, την μείωση του διοικητικού βάρους και την ενίσχυση της αποδοτικότητας και διαφάνειας της δράσης του ΥΜΑ</t>
  </si>
  <si>
    <t xml:space="preserve">Διαχείριση αναγκών υδροδότησης στις Δομές. </t>
  </si>
  <si>
    <t xml:space="preserve">Διεθνείς συμφωνίες και συνεργασίες για την ουσιαστική ενίσχυση κοινής ευρωπαϊκής πολιτικής στις διαδικασίες επιστροφής προς χώρες καταγωγής και τρίτες χώρες. Ενίσχυση του νομοθετικού πλαισίου και προσαρμογή της εθνικής νομοθεσίας στο Σύμφωνο για την Μετανάστευση και το Άσυλο. Εφαρμογή Κανονισμού Επιστροφών. </t>
  </si>
  <si>
    <t>Επίτευξη του συνολικού εκσυγχρονισμού και της λειτουργικής αναδιάρθρωσης των Δομών φιλοξενίας, καθώς και δημιουργία νέων εξειδικευμένων μονάδων παροχής υπηρεσιών.</t>
  </si>
  <si>
    <t>Αντιμετώπιση κυβερνοεπιθέσεων και νέων μορφών κυβερνοαπειλών, μέσω της θωράκισης των πληροφοριακών υποδομών του ΥΜΑ</t>
  </si>
  <si>
    <t xml:space="preserve">Ενίσχυση της πυρανίσχευσης  των Δομών. </t>
  </si>
  <si>
    <t xml:space="preserve">Καθυστερήσεις και δυσλειτουργία εμπλεκόμενων φορέων για τον έλεγχο, την καταγραφή και την εγγραφή/πιστοποίηση των μελών των ΜΚΟ. Διαδικασίες αντιμετώπισης των δυσλειτουργιών του Μητρώου ΜΚΟ.  </t>
  </si>
  <si>
    <t>Εναρμόνιση των συστημάτων και εφαρμογών του ΥΜΑ με τα πρότυπα και τις επιταγές του Συμφώνου για τη Μετανάστευση και το Άσυλο</t>
  </si>
  <si>
    <t>Ενίσχυση της συνεργασίας με τις Αποκεντρωμένες Διοικήσεις και το Υπουργείο Εξωτερικών προς αποφυγή καθυστερήσεων στη διαχείριση νόμιμης εισόδου διαμονής και εργασίας.</t>
  </si>
  <si>
    <t>Σύνδεση των Στόχων του Υπουργείου με τις Στρατηγικές Επιλογές του Κυβερνητικού Προγραμματισμού</t>
  </si>
  <si>
    <t>Στόχοι Υπουργείου</t>
  </si>
  <si>
    <t>Σύνδεση με "Πέντε Ελλάδες"</t>
  </si>
  <si>
    <t>Επιλογή</t>
  </si>
  <si>
    <r>
      <rPr>
        <b/>
        <sz val="11"/>
        <color theme="1"/>
        <rFont val="Calibri"/>
        <family val="2"/>
        <charset val="161"/>
        <scheme val="minor"/>
      </rPr>
      <t>Στόχος 1</t>
    </r>
    <r>
      <rPr>
        <sz val="11"/>
        <color theme="1"/>
        <rFont val="Calibri"/>
        <family val="2"/>
        <charset val="161"/>
        <scheme val="minor"/>
      </rPr>
      <t>:</t>
    </r>
    <r>
      <rPr>
        <b/>
        <sz val="11"/>
        <rFont val="Calibri"/>
        <family val="2"/>
        <charset val="161"/>
        <scheme val="minor"/>
      </rPr>
      <t xml:space="preserve"> Ανάληψη διεθνών πρωτοβουλιών, εφαρμογή κοινών Ευρωπαϊκών Πολιτικών, ενίσχυση του συστήματος Ασύλου και εφαρμογή του νομοθετικού πλαισίου για τις επιστροφές</t>
    </r>
  </si>
  <si>
    <t>Ισχυρή Ελλάδα</t>
  </si>
  <si>
    <t>Παραγωγική Ελλάδα</t>
  </si>
  <si>
    <r>
      <rPr>
        <b/>
        <sz val="11"/>
        <color theme="1"/>
        <rFont val="Calibri"/>
        <family val="2"/>
        <charset val="161"/>
        <scheme val="minor"/>
      </rPr>
      <t>Στόχος 2:</t>
    </r>
    <r>
      <rPr>
        <sz val="11"/>
        <color theme="1"/>
        <rFont val="Calibri"/>
        <family val="2"/>
        <charset val="161"/>
        <scheme val="minor"/>
      </rPr>
      <t xml:space="preserve"> </t>
    </r>
    <r>
      <rPr>
        <b/>
        <sz val="11"/>
        <color theme="1"/>
        <rFont val="Calibri"/>
        <family val="2"/>
        <charset val="161"/>
        <scheme val="minor"/>
      </rPr>
      <t>Ενίσχυση των νόμιμων οδών μετανάστευσης μέσω του νέου κανονιστικού πλαισίου και των διακρατικών συμφωνιών και ολοκλήρωση της ψηφιοποίησης των διαδικασιών νόμιμης μετανάστευσης</t>
    </r>
  </si>
  <si>
    <t>Κοινωνική Ελλάδα</t>
  </si>
  <si>
    <t>Πράσινη και ψηφιακή Ελλάδα</t>
  </si>
  <si>
    <t>Στόχος 3: Προώθηση της κοινωνικής ένταξης δικαιούχων διεθνούς προστασίας, πρώην ασυνόδευτων ανηλίκων και νόμιμων μεταναστών, προστασία και μέριμνα ευάλωτων μεικτών μεταναστευτικών πληθυσμών</t>
  </si>
  <si>
    <t>Δίκαιη Ελλάδα</t>
  </si>
  <si>
    <r>
      <rPr>
        <b/>
        <sz val="11"/>
        <color theme="1"/>
        <rFont val="Calibri"/>
        <family val="2"/>
        <charset val="161"/>
        <scheme val="minor"/>
      </rPr>
      <t>Στόχος 4:</t>
    </r>
    <r>
      <rPr>
        <sz val="11"/>
        <color theme="1"/>
        <rFont val="Calibri"/>
        <family val="2"/>
        <charset val="161"/>
        <scheme val="minor"/>
      </rPr>
      <t xml:space="preserve"> </t>
    </r>
    <r>
      <rPr>
        <b/>
        <sz val="11"/>
        <color theme="1"/>
        <rFont val="Calibri"/>
        <family val="2"/>
        <charset val="161"/>
        <scheme val="minor"/>
      </rPr>
      <t>Ολοκλήρωση εκσυγχρονισμού δομών φιλοξενίας και δημιουργία εξειδικευμένων δομών</t>
    </r>
  </si>
  <si>
    <t>Στόχος Ι: Εθνικό Σχέδιο για την Προστασία των Παιδιών από τη Σεξουαλική Κακοποίηση και Εκμετάλλευση</t>
  </si>
  <si>
    <t>Στόχος ΙΙ: Εθνικό Σχέδιο για τα Δικαιώματα του Παιδιού</t>
  </si>
  <si>
    <t>Στόχος ΙΙΙ: Μια Ελλάδα με Όλους για Όλους: Εθνική Στρατηγική για τα Δικαιώματα των Ατόμων με Αναπηρία 2024-2030</t>
  </si>
  <si>
    <r>
      <t xml:space="preserve">Προσδοκώμενα Αποτελέσματα
</t>
    </r>
    <r>
      <rPr>
        <i/>
        <sz val="12"/>
        <color theme="0"/>
        <rFont val="Calibri"/>
        <family val="2"/>
        <charset val="161"/>
        <scheme val="minor"/>
      </rPr>
      <t>Κάθε στόχος πρέπει να έχει σαφή και μετρήσιμα προσδοκώμενα αποτελέσματα που σηματοδοτούν την επίτευξή του. Αυτά προτείνεται να είναι ποσοτικά (απόλυτα μεγέθη ή ποσοστά) και να προκρίνοται όσα σχετίζονται με την αξιοποίηση διεθνών αναγνωρισμένων δεικτών. Η επίδοση στους εν λόγω δείκτες θα αποτελέσει και το μέτρο επιτυχίας των στόχων. Στην περίπτωση που το αποτέλεσμα επηρεάζει άμεσα ή έμμεσα κάποιον ή κάποιους διεθνείς δείκτες χρειάζεται να αναφερθεί και η τρέχουσα κατάταξη της χώρας στην "περιγραφή υφιστάμενης κατάστασης".</t>
    </r>
  </si>
  <si>
    <t>Τίτλος Στόχου</t>
  </si>
  <si>
    <t>Τιμή-στόχος δείκτη Χ</t>
  </si>
  <si>
    <t>Χο τρίμηνο 2026</t>
  </si>
  <si>
    <t>Περιγραφή υφιστάμενης κατάστασης, ανάγκης βελτίωσης και σκοπιμότητας. Η χρήση διεθνών δεικτών (benchmarking), όπου είναι εφικτό, είναι επιθυμητή.</t>
  </si>
  <si>
    <t>Στόχος 1: Ανάληψη διεθνών πρωτοβουλιών, εφαρμογή κοινών Ευρωπαϊκών Πολιτικών, ενίσχυση του συστήματος Ασύλου και εφαρμογή του νομοθετικού πλαισίου
 για τις επιστροφές</t>
  </si>
  <si>
    <t xml:space="preserve">Επιτάχυνση διαδικασιών ασύλου και μείωση εκκρεμοτήτων </t>
  </si>
  <si>
    <t>Q4</t>
  </si>
  <si>
    <t>Σύμφωνα με τη Eurostat, κατά το τέλος Αυγούστου του 2025, ο αριθμός των εκκρεμών αιτήσεων ασύλου στην Ελλάδα ανήλθε σε 32.875. Η έκδοση τουλάχιστον 30.000 αποφάσεων Α βαθμού επί αιτήσεων ασύλου, σε συνδυασμό με την συνεχιζόμενη μείωση των παράνομων μεταναστευτικών ροών στον Ανατολικό Μεσογειακό Διάδρομο, αναμένεται να βελτιώσει σημαντικά το συγκεκριμένο δείκτη (μείωση εκκρεμοτήτων), με αποτέλεσμα την ενίσχυση του συστήματος υποδοχής και ασύλου.</t>
  </si>
  <si>
    <t xml:space="preserve">Ενίσχυση των εθελούσιων επιστροφών και επανένταξης πολιτών τρίτων χωρών, με την αρωγή διεθνών και ευρωπαϊκών οργανισμών (Διεθνής Οργανισμός Μετανάστευσης, FRONTEX) </t>
  </si>
  <si>
    <t xml:space="preserve"> Q4</t>
  </si>
  <si>
    <t xml:space="preserve">Σύμφωνα με τη Eurostat, κατά το έτος 2024, ο αριθμός των εθελούσιων υποβοηθούμενων επιστροφών πολιτών τρίτων χωρών από την Ελλάδα ανήλθε σε 2.370 άτομα. Η εφαρμογή των διατάξεων του άρθρου 83 του ν. 3386/2005, όπως αυτό αντικαταστάθηκε με το άρθρο 27 του ν. 5226/2025, περί αναστολής εκτέλεσης ποινής ή αποχής από την ποινική δίωξη υπό τον όρο της άμεσης εκούσιας αναχώρησης από τη χώρα, αναμένεται να βελτιώσει σημαντικά το συγκεκριμένο δείκτη. Ειδικότερα, αναμένεται ότι στο διάστημα αναφοράς θα υπάρξει ετήσια αύξηση των εθελούσιων επιστροφών κατά 20%. Επίσης, η ενίσχυση των εθελούσιων επιστροφών, με παροχή κινήτρων επανένταξης, κρίνεται ως η βέλτιστη επιλογή επιστροφής στις χώρες καταγωγής πολιτών τρίτων χωρών, προσφέροντας σημαντικά πλεονεκτήματα σε σχέση με τις αναγκαστικές επιστροφές (π.χ. μειωμένο συνολικό κόστος, μεγαλύτερη ταχύτητα, καλύτερη συνεργασία, αξιοπρέπεια αναχώρησης, βιώσιμη επανένταξη). </t>
  </si>
  <si>
    <t>Στόχος 2: Ενίσχυση των νόμιμων οδών μετανάστευσης μέσω του νέου κανονιστικού πλαισίου και των διακρατικών συμφωνιών και ολοκλήρωση της ψηφιοποίησης των διαδικασιών νόμιμης μετανάστευσης</t>
  </si>
  <si>
    <t>Υλοποίηση των υφιστάμενων συμφωνιών στον τομέα της νόμιμης μετανάστευσης (Αίγυπτος)</t>
  </si>
  <si>
    <t>Η υλοποίηση και επέκταση της Συμφωνίας με την Αίγυπτο αναμένεται να διευκολύνει τους εργοδότες στην κάλυψη των αναγκών σε εργατικό δυναμικό χαμηλής και μέσης ειδίκευσης.</t>
  </si>
  <si>
    <t>Σύναψη νέων Συμφωνιών στον τομέα της νόμιμης μετανάστευσης</t>
  </si>
  <si>
    <t>Η σύναψη νέων συμφωνιών με Ινδία ή / και Φιλλιπίνες θα παρέχει ευελιξία και ευκαιρίες στους εργοδότες για την διαμόρφωση ενός πλαίσιου επιλογών από διαφορετικές χώρες για την μετάκληση εργατικού δυναμικού αναλόγως του τομέα απασχόλησης.</t>
  </si>
  <si>
    <t xml:space="preserve">Μείωση εκκρεμών υποθέσεων της Διεύθυνσης Αδειών Διαμονής που αφορούν στα έτη 2024 και 2025  </t>
  </si>
  <si>
    <t>Μείωση του backlog των αιτήσεων για άδεια διαμονής κατά 40%. Ο μεγάλος όγκος αιτήσεων, ειδικά στην κατηγορία του μόνιμου επενδυτή, καθιστά απαραίτητη την ολοκλήρωση του στόχου.</t>
  </si>
  <si>
    <t>Αύξηση επιδόσεων που αφορούν στις αποφάσεις χορήγησης αδειών διαμονής και στα αυτοτελή έντυπα κατά 10%</t>
  </si>
  <si>
    <t>Μεγαλύτερος αριθμός επιδοθεισών αδειών και αποφάσεων με στόχο την πληρέστερη εξυπηρέτηση των πολιτών τρίτων χωρών.</t>
  </si>
  <si>
    <t>Στόχος 3:  Προώθηση της κοινωνικής ένταξης δικαιούχων διεθνούς προστασίας, πρώην ασυνόδευτων ανηλίκων και νόμιμων μεταναστών, προστασία και μέριμνα ευάλωτων μεικτών μεταναστευτικών πληθυσμών</t>
  </si>
  <si>
    <t>Διατήρηση  θέσεων βραχυπρόθεσμης και μακροπρόθεσμης φιλοξενίας ασυνόδευτων ανηλίκων</t>
  </si>
  <si>
    <t>Διατήρηση 1.745 θέσεων φιλοξενίας ασυνόδευτων ανηλίκων σε δομές μακροχρόνιας φιλοξενίας και σε διαμερίσματα και 156 θέσεων σε δομές επείγουσας φιλοξενίας καθόλη τη διάρκεια του έτους.</t>
  </si>
  <si>
    <t>Ανάπτυξη και υλοποίηση προγράμματος για τη διενέργεια της αξιολόγησης του βέλτιστου συμφέροντος των ασυνόδευτων ανηλίκων</t>
  </si>
  <si>
    <t>Διενέργεια Αξιολόγησης Βέλτιστου Συμφέροντος σε 2.000 ασυνόδευτους ανηλίκους.</t>
  </si>
  <si>
    <t>Εκπαίδευση πολιτών τρίτων χωρών</t>
  </si>
  <si>
    <t>Εκμάθηση της ελληνικής γλώσσας ώστε οι πολίτες τρίτων χωρών να αποκτήσουν τις γνώσεις και να αναπτύξουν τις δεξιότητες που απαιτούνται για να ανταπεξέλθουν στην αγορά εργασίας.</t>
  </si>
  <si>
    <t>Επαγγελματική κατάρτιση πολιτών τρίτων χωρών</t>
  </si>
  <si>
    <t>Επαγγελματική κατάρτιση σε τομείς απασχόλησης που έχουν ζήτηση, με σκοπό την κάλυψη αναγκών στον τομέα εργασίας και την ενίσχυση ένταξης των πολιτών τρίτων χωρών.</t>
  </si>
  <si>
    <t>Στεγαστική Υποστήριξη</t>
  </si>
  <si>
    <t xml:space="preserve"> Στεγαστική υποστήριξη σε πολίτες τρίτων χωρών για την ενίσχυση της αυτόνομης διαβίωσης και της ένταξης στην αγορά εργασίας. </t>
  </si>
  <si>
    <t>Στόχος 4:  Ολοκλήρωση εκσυγχρονισμού δομών φιλοξενίας και δημιουργία εξειδικευμένων δομών</t>
  </si>
  <si>
    <t>Άσκηση επείγουσας μετακίνησης πολιτών τρίτων χωρών</t>
  </si>
  <si>
    <t>Άσκηση επείγουσας μετακίνησης 1.500 πολιτών τρίτων χωρών από ή προς τα Κέντρα Υποδοχής και Ταυτοποίησης (ΚΥΤ), τις Κλειστές Ελεγχόμενες Δομές (ΚΕΔ), τις Κινητές Μονάδες Καταγραφής και Συντονισμού Μετακινήσεων (ΚΜΚΣΜ) και τις ΕΔΠΦΑΑ της ενδοχώρας, στο πλαίσιο της ενεργοποίησης του Μηχανισμού.</t>
  </si>
  <si>
    <t>Δημιουργία ηλεκτρονικής πλατφόρμας ΜΚΟ</t>
  </si>
  <si>
    <t>Κατηγορία</t>
  </si>
  <si>
    <t>Α/Α Δραστηριότητας</t>
  </si>
  <si>
    <t>Τίτλος</t>
  </si>
  <si>
    <t>Περιγραφή</t>
  </si>
  <si>
    <t>Εμβληματικά / RRP</t>
  </si>
  <si>
    <t>Είδος Έργου</t>
  </si>
  <si>
    <t>Κατηγορία έργου / οροσήμου</t>
  </si>
  <si>
    <t>Ορόσημο εκτος σταδιων</t>
  </si>
  <si>
    <t>Έναρξη</t>
  </si>
  <si>
    <t>Ολοκλήρωση</t>
  </si>
  <si>
    <t>Συναρμόδια Υπουργεία/ Φορείς</t>
  </si>
  <si>
    <t>Αρμόδιος Πολιτικής Ηγεσίας / Διοίκησης Φορέα</t>
  </si>
  <si>
    <t>Εξασφαλισμένη χρηματοδότηση</t>
  </si>
  <si>
    <t>TAA</t>
  </si>
  <si>
    <t>ΕΣΠΑ</t>
  </si>
  <si>
    <t>ΕΠΑ</t>
  </si>
  <si>
    <t>ΠΔΕ</t>
  </si>
  <si>
    <t>Τακτ.Π/Ύ</t>
  </si>
  <si>
    <t>TSI</t>
  </si>
  <si>
    <t>Άλλο</t>
  </si>
  <si>
    <t xml:space="preserve">Ένδειξη Κόστους </t>
  </si>
  <si>
    <t>RRPid</t>
  </si>
  <si>
    <t>Κωδικός Οροσήμου ΤΑΑ (CID)</t>
  </si>
  <si>
    <t>MTFSP/NRP/CSRs</t>
  </si>
  <si>
    <t>VNR</t>
  </si>
  <si>
    <t>nror</t>
  </si>
  <si>
    <t>υπο_διαγραφη</t>
  </si>
  <si>
    <t>rank</t>
  </si>
  <si>
    <t>Στόχος</t>
  </si>
  <si>
    <t>Ανάληψη διεθνών πρωτοβουλιών, εφαρμογή κοινών Ευρωπαϊκών Πολιτικών, ενίσχυση του συστήματος Ασύλου και εφαρμογή του νομοθετικού πλαισίου για τις επιστροφές</t>
  </si>
  <si>
    <t>Δράση</t>
  </si>
  <si>
    <t>1.1</t>
  </si>
  <si>
    <t>Ενίσχυση της αποδοτικότητας του συστήματος Ασύλου και των επιστροφών</t>
  </si>
  <si>
    <t>Υπουργός, Γενική Γραμματεία Μεταναστευτικής Πολιτικής,  Υπηρεσιακή Γραμματεία</t>
  </si>
  <si>
    <t>Έργο</t>
  </si>
  <si>
    <t>1.1.1</t>
  </si>
  <si>
    <t>Ρυθμιστικές παρεμβάσεις με στόχο την βελτίωση και επιτάχυνση των διαδικασιών ασύλου και χορήγησης προσωρινής προστασίας</t>
  </si>
  <si>
    <t>Έκδοση των απαραίτητων κανονιστικών πράξεων για την εναρμόνιση της εθνικής νομοθεσίας με την Εκτελεστική Aπόφαση (EE) 2025/1460 του Συμβουλίου για την παράταση της προσωρινής προστασίας, καθώς και έκδοση των απαραίτητων κανονιστικών πράξεων για την βελτίωση και επιτάχυνση των διαδικασιών ασύλου.</t>
  </si>
  <si>
    <t>-</t>
  </si>
  <si>
    <t>Μεταρρύθμιση</t>
  </si>
  <si>
    <t>Γενική Κατηγορία</t>
  </si>
  <si>
    <t xml:space="preserve">Υπουργείο Εξωτερικών </t>
  </si>
  <si>
    <t>Υπουργός, Γενική Γραμματεία Μεταναστευτικής Πολιτικής</t>
  </si>
  <si>
    <t>ΔΕΝ ΑΠΑΙΤΕΙΤΑΙ</t>
  </si>
  <si>
    <t>Ορόσημο</t>
  </si>
  <si>
    <t>1.1.1.1</t>
  </si>
  <si>
    <t>Τροποποίηση της διάρκειας ισχύος των αδειών διαμονής των δικαιούχων προσωρινής προστασίας.</t>
  </si>
  <si>
    <t>Δημοσίευση ΥΑ σε ΦΕΚ</t>
  </si>
  <si>
    <t>✓</t>
  </si>
  <si>
    <t>1.1.1.2</t>
  </si>
  <si>
    <t>Κατάρτιση εθνικού καταλόγου ασφαλών τρίτων χωρών</t>
  </si>
  <si>
    <t>Δημοσίευση ΚΥΑ σε ΦΕΚ</t>
  </si>
  <si>
    <t>1.1.1.3</t>
  </si>
  <si>
    <t xml:space="preserve"> Κατάρτιση εθνικού καταλόγου ασφαλών χωρών καταγωγής</t>
  </si>
  <si>
    <t>1.1.2</t>
  </si>
  <si>
    <t>Βελτιστοποίηση της εξυπηρέτησης πολιτών τρίτων χωρών από υπηρεσίες Δημόσιας Διοίκησης.</t>
  </si>
  <si>
    <t>Παροχή εξειδικευμένης ενημέρωσης στους υπαλλήλους των δημοσίων υπηρεσιών εκτός του ΥΜΑ που συναλλάσσονται με πολίτες τρίτων χωρών, σχετικά με την ισχύουσα νομοθεσία για τη διεθνή και προσωρινή προστασία, καθώς και την ορθή ερμηνεία και εφαρμογή της.</t>
  </si>
  <si>
    <t xml:space="preserve">Υπουργείο Εσωτερικών </t>
  </si>
  <si>
    <t>Υπουργός, Υπηρεσιακή Γραμματεία</t>
  </si>
  <si>
    <t>1.1.2.1</t>
  </si>
  <si>
    <t xml:space="preserve">Διεξαγωγή δυο ενημερωτικών διαδικτυακών ημερίδων σε υπαλλήλους των Κ.Ε.Π. και των Ο.Τ.Α. </t>
  </si>
  <si>
    <t>Δράσεις Ενημέρωσης/ Προβολής</t>
  </si>
  <si>
    <t>1.1.3</t>
  </si>
  <si>
    <t>Εκπαίδευση των δικαστών, μελών των Ανεξάρτητων Επιτροπών Προσφυγών (σε ζητήματα προσφυγικού δικαίου), των βοηθών εισηγητών και της Ομάδας Τεκμηρίωσης</t>
  </si>
  <si>
    <t>Η εκπαίδευση των δικαστών αφορά σε κριτήρια υπαγωγής, μετεγκατάσταση, αποκλεισμό  από τη διεθνή προστασία, εκτίμηση αξιοπιστίας αιτούντων, έννοια ασφαλούς τρίτης χώρας. Παράλληλα, η εκπαίδευση των βοηθών εισηγητών αφορά σε θέματα ευαλωτότητας, εκτίμηση ανηλικότητας, ιατρικές αποδείξεις, ειδικές διαδικαστικές εγγυήσεις και η εκπαίδευση της Ομάδας Τεκμηρίωσης αφορά σε πληροφορίες και ανάλυση της πολιτικής κατάστασης των χωρών προέλευσης των προσφευγόντων.</t>
  </si>
  <si>
    <t>Γενική Γραμματεία Μεταναστευτικής Πολιτικής</t>
  </si>
  <si>
    <t>1.1.3.1</t>
  </si>
  <si>
    <t>Υλοποίηση 2 εκπαιδεύσεων δικαστών</t>
  </si>
  <si>
    <t>Ολοκλήρωση Εκπαίδευσης</t>
  </si>
  <si>
    <t>1.1.3.2</t>
  </si>
  <si>
    <t>Υλοποίηση 2 εκπαιδεύσεων βοηθών εισηγητών και στελεχών Μονάδας Τεκμηρίωσης</t>
  </si>
  <si>
    <t>1.1.4</t>
  </si>
  <si>
    <t xml:space="preserve">Δημιουργία Αποθετηρίου Δικαστικών Αποφάσεων </t>
  </si>
  <si>
    <t>Το εν θέματι αποθετήριο τηρείται στην Αρχή Προσφυγών ηλεκτρονικά και αποτελεί δελτίο νομολογίας με τη μορφή περιλήψεων των δικαστικών αποφάσεων που δέχονται την αίτηση ακύρωσης κατά αποφάσεων των επιτροπών προσφυγών. Στο εν λόγω αποθετήριο έχουν πρόσβαση όλοι οι δικαστές μέλη των επιτροπών με σκοπό να αποφεύγουν  διαδικαστικές πλημμέλειες κατά την εξέταση της υπόθεσης που άγουν σε ακύρωση της εκδιδόμενης απόφασης, προς όφελος της ποιότητας και της ομοιομορφίας των αποφάσεων αλλά και προς αποφυγή καθυστερήσεων στον ορθή απονομή της κρίσης τους.</t>
  </si>
  <si>
    <t>1.1.4.1</t>
  </si>
  <si>
    <t>Καταχώριση ακυρωτικών αποφάσεων 2025</t>
  </si>
  <si>
    <t>1.1.4.2</t>
  </si>
  <si>
    <t>Καταχώριση ακυρωτικών αποφάσεων 2026</t>
  </si>
  <si>
    <t>1.1.5</t>
  </si>
  <si>
    <t>Παροχή υπηρεσιών μεταφοράς αιτούντων διεθνή προστασία σε άλλα κράτη μέλη της ΕΕ</t>
  </si>
  <si>
    <t>ΝΑΙ</t>
  </si>
  <si>
    <t>ΤΑΜΕΥ 2021-2027</t>
  </si>
  <si>
    <t>1.1.5.1</t>
  </si>
  <si>
    <t>Μεταφορά 300 αιτούντων διεθνή προστασία στο πλαίσιο του Κανονισμού (ΕΕ) 604/2013</t>
  </si>
  <si>
    <t>1.1.5.2</t>
  </si>
  <si>
    <t>Μεταφορά 150 αιτούντων διεθνή προστασία στο πλαίσιο του Κανονισμού (ΕΕ) 2024/1351 (AMMR)</t>
  </si>
  <si>
    <t>1.1.6</t>
  </si>
  <si>
    <t>Επιτάχυνση των διαδικασιών ασύλου και μείωση των εκκρεμοτήτων (backlog) της Υπηρεσίας Ασύλου.</t>
  </si>
  <si>
    <t>1.1.6.1</t>
  </si>
  <si>
    <t>Έκδοση 1.000 αποφάσεων επί αιτήσεων ανανέωσης ΑΔΕΤ</t>
  </si>
  <si>
    <t>1.1.6.2</t>
  </si>
  <si>
    <t>Έκδοση 30.000 αποφάσεων και πράξεων Α βαθμού επί αιτήσεων διεθνούς προστασίας</t>
  </si>
  <si>
    <t>1.1.7</t>
  </si>
  <si>
    <t>Παροχή υποστήριξης σε πολίτες τρίτων χωρών που βρίσκονται στην Ελλάδα και επιθυμούν να επιστρέψουν στις χώρες καταγωγής τους, μεσώ συμβουλευτικών υπηρεσιών, της διευκόλυνσης της εθελούσιας επιστροφής  τους, της επανένταξής τους, και της προσωρινής διαμονής τους σε ειδικές δομές φιλοξενίας έως την επιστροφή τους.</t>
  </si>
  <si>
    <t>Υπουργείο Προστασίας του Πολίτη</t>
  </si>
  <si>
    <t>Γενική Γραμματεία Μεταναστευτικής Πολιτικής-Γενική Γραμματεία Υποδοχής Αιτούντων Άσυλο</t>
  </si>
  <si>
    <t>1.1.7.1</t>
  </si>
  <si>
    <t>Υλοποίηση Φυσικού Αντικειμένου</t>
  </si>
  <si>
    <t>1.1.7.2</t>
  </si>
  <si>
    <t>1.1.8</t>
  </si>
  <si>
    <t>Ενίσχυση των υποδομών της Υπηρεσίας Ασύλου</t>
  </si>
  <si>
    <t>Αναπλάσεις και αναβαθμίσεις των κτηρίων που στεγάζουν τις περιφερειακές υπηρεσίες ασύλου, θέση σε λειτουργία νέων εγκαταστάσεων και συνολική βελτίωση των κτιριακών και τεχνικών υποδομών.</t>
  </si>
  <si>
    <t>Επένδυση</t>
  </si>
  <si>
    <t>Γενική Γραμματεία Μεταναστευτικής Πολιτικής, Υπηρεσιακή Γραμματεία</t>
  </si>
  <si>
    <t>Πρόγραμμα
Συνεργασίας
Ελβετίας-Ελλάδας
 (2η Ελβετική συνεισφορά)</t>
  </si>
  <si>
    <t>1.1.8.1</t>
  </si>
  <si>
    <t>1.1.9</t>
  </si>
  <si>
    <t>Ενίσχυση του αριθμού αναγκαστικών επιστροφών</t>
  </si>
  <si>
    <t>Παροχή περιοδικής ενημέρωσης προς τις αρμόδιες υπηρεσίες της ΕΛ.ΑΣ. για άτομα που εμπίπτουν στην κατηγορία των προς απέλαση προσώπων.</t>
  </si>
  <si>
    <t>Υπουργείο Προστασίας του Πολίτη, Υπουργείο Εξωτερικών</t>
  </si>
  <si>
    <t>1.1.9.1</t>
  </si>
  <si>
    <t>Παροχή ενημέρωσης για 5.000 ωφελούμενους στην ΕΛ.ΑΣ</t>
  </si>
  <si>
    <t>1.1.9.2</t>
  </si>
  <si>
    <t>Παροχή ενημέρωσης για επιπλέον 5.000 (συνολικά 10.000) ωφελούμενους στην ΕΛ.ΑΣ</t>
  </si>
  <si>
    <t>1.2</t>
  </si>
  <si>
    <t>Ανάδειξη ρόλου της Ελλάδας και ενίσχυση της παρουσίας της σε ευρωπαϊκές και διεθνείς πρωτοβουλίες</t>
  </si>
  <si>
    <t>Η δράση αποσκοπεί στην περαιτέρω ενίσχυση του ρόλου της Ελλάδας, ως χώρας πρώτης γραμμής στη διαχείριση της μετανάστευσης και του ασύλου σε ευρωπαϊκό επίπεδο, στην ανάδειξη των θετικών πρωτοβουλιών που έχει λάβει στον τομέα αυτό και στην ενεργό συμμετοχή και προώθηση των ελληνικών θέσεων σε ευρωπαϊκές υπηρεσίες, φορείς των Ηνωμένων Εθνών, διεθνείς οργανισμούς και fora.</t>
  </si>
  <si>
    <t>Υπουργός,Γενική Γραμματεία Μεταναστευτικής Πολιτικής, Γενική Γραμματεία Υποδοχής Αιτούντων Άσυλο, Γενική Γραμματεία Ευάλωτων Πολιτών και Θεσμικής Προστασίας,  Υπηρεσιακή Γραμματεία</t>
  </si>
  <si>
    <t>1.2.1</t>
  </si>
  <si>
    <t>Ενίσχυση της παρουσίας της Ελλάδας σε ΕΕ, διεθνείς οργανισμούς, περιφερειακές και διμερείς πρωτοβουλίες και προώθηση συνεργασίας και συμμαχιών με κράτη-μέλη της ΕΕ και τρίτες χώρες</t>
  </si>
  <si>
    <t>Παρακολούθηση εργασιών και εκπροσώπηση του Υπουργείου σε όργανα της ΕΕ, φορείς των Ηνωμένων Εθνών, διεθνείς οργανισμούς και φόρα, αποστολή συνεισφορών και συνδρομή σε εκθέσεις και ερωτηματολόγια για θέματα αρμοδιότητας του Υπουργείου σε συνεργασία με λοιπές υπηρεσίες του Υπουργείου.  Προώθηση συνεργασίας  και συμμαχιών με κράτη-μέλη της ΕΕ, καθώς και με τρίτες χώρες σε διμερές / ευρωπαϊκό-περιφερειακό / διεθνές επίπεδο σε τομείς αρμοδιότητας του Υπουργείου. (συνεχές έργο)</t>
  </si>
  <si>
    <t>Υπουργείο Εξωτερικών / Υπουργείο Εσωτερικών / Υπουργείο Εργασίας και Κοινωνικής Ασφάλισης / Υπουργείο Προστασίας του Πολίτη / Υπουργείο Ναυτιλίας και Νησιωτικής Πολιτικής</t>
  </si>
  <si>
    <t>Υπουργός</t>
  </si>
  <si>
    <t>Στόχος 10: Λιγότερες Ανισότητες</t>
  </si>
  <si>
    <t>1.2.1.1</t>
  </si>
  <si>
    <t>Συμμετοχή σε τέσσερις (4) συναντήσεις Επιτροπών και Ομάδων Εργασίας του Συμβουλίου της ΕΕ στους τομείς μετανάστευσης και ασύλου. Αποστολή συνεισφορών για σχολιασμό δύο (2) σχεδίων εκθέσεων του Οργανισμού Θεμελιωδών Δικαιωμάτων της Ευρωπαϊκής Ένωσης</t>
  </si>
  <si>
    <t>1.2.1.2</t>
  </si>
  <si>
    <t>Συμμετοχή ή/και παροχή ενημέρωσης για την Ελλάδα σε δύο (2) συναντήσεις Υψηλόβαθμων Αξιωματούχων κρατών μελών του  Φόρουμ Διακυβερνητικών Διαβουλεύσεων για τη Μετανάστευση, το Άσυλο και τους Πρόσφυγες (IGC) και παροχή απαντήσεων σε δέκα (10) ερωτήματα κρατών μελών του IGC</t>
  </si>
  <si>
    <t>1.2.1.3</t>
  </si>
  <si>
    <t>Συμμετοχή ή/και παροχή ενημέρωσης για την Ελλάδα σε εργασίες τριών (3) συναντήσεων διμερών, ευρωπαϊκών ή περιφερειακών διαλόγων για την προώθηση εθνικών θέσεων της Ελλάδας σε θέματα εξωτερικής διάστασης μετανάστευσης και ασύλου</t>
  </si>
  <si>
    <t>1.2.1.4</t>
  </si>
  <si>
    <t>Συμμετοχή ή/και παροχή ενημέρωσης για την Ελλάδα σε πέντε (5) συνεδριάσεις Διεθνών Οργανισμών: συναντήσεις της Ομάδας Εργασίας του ΟΟΣΑ για τη Μετανάστευση, των Σημείων Επαφής για τη Μετανάστευση του Συμβουλίου της Ευρώπης και της Διευθύνουσας Ομάδας του Διεθνούς Κέντρου Ανάπτυξης Μεταναστευτικής Πολιτικής (ICMPD)</t>
  </si>
  <si>
    <t>1.2.2</t>
  </si>
  <si>
    <t>Αξιοποίηση του Ευρωπαϊκού Δικτύου Μετανάστευσης (European Migration Network) για την προβολή εθνικών πρωτοβουλιών και δράσεων και για την ανταλλαγή πληροφόρησης με λοιπά κράτη-μέλη της ΕΕ</t>
  </si>
  <si>
    <t>Υλοποίηση του νέου Προγράμματος Δράσεων 2026-2027 του ΕΜΝ, βάσει της νέας Συμφωνίας Επιχορήγησης που θα υπογραφεί μεταξύ Ευρ. Επιτροπής και Ελλάδας για την ανταλλαγή μεταξύ των κρατών-μελών και της Ευρ. Επιτροπής, αντικειμενικών, αξιόπιστων, συγκρίσιμων και ενημερωμένων δεδομένων που αφορούν στο πεδίο της μετανάστευσης και του ασύλου, με σκοπό την ανάδειξη και υποστήριξη των αντίστοιχων πολιτικών. (συνεχές έργο)</t>
  </si>
  <si>
    <t>ΤΑΜΕ</t>
  </si>
  <si>
    <t>1.2.2.1</t>
  </si>
  <si>
    <t>Συμμετοχή σε συνεδριάσεις της Διοικούσας Επιτροπής του ΕΜΝ και συμμετοχή σε δύο (2) συναντήσεις των Εθνικών Σημείων Επαφής του ΕΜΝ</t>
  </si>
  <si>
    <t>1.2.2.2</t>
  </si>
  <si>
    <t xml:space="preserve">Εκπόνηση δύο (2) εθνικών μελετών/σύντομων ενημερωτικών μελετών και μίας (1) ετήσιας έκθεσης για τη μετανάστευση και το άσυλο για το έτος 2025. </t>
  </si>
  <si>
    <t>1.2.2.3</t>
  </si>
  <si>
    <t>Εκπόνηση τριάντα πέντε (35) ερωτημάτων, τεσσάρων (4) τριμηνιαίων ενημερωτικών δελτίων EMN και διοργάνωση Ετήσιου Εθνικού Συνεδρίου EMN</t>
  </si>
  <si>
    <t>1.2.2.4</t>
  </si>
  <si>
    <t xml:space="preserve">Παροχή στατιστικών στοιχείων για την υποστήριξη της εκπόνησης των μελετών για θέματα μετανάστευσης και ασύλου, του δικτύου EMN και ενημέρωση και επικαιροποίηση της ιστοσελίδας του ΕΜΝ εντός του ιστότοπου του ΥΜΑ με ποσοστό εξυπηρέτησης ad-hoc αιτημάτων  &gt;= 90% μέχρι το τέλος του 2026 </t>
  </si>
  <si>
    <t>1.2.3</t>
  </si>
  <si>
    <t>Γενική Γραμματεία Υποδοχής Αιτούντων άσυλο</t>
  </si>
  <si>
    <t xml:space="preserve">Άλλο </t>
  </si>
  <si>
    <t>1.2.3.1</t>
  </si>
  <si>
    <t>Υποστήριξη της συνάντησης του Training Advisory Group (TAG) του EUAA με συμμετοχή των κρατών-μελών</t>
  </si>
  <si>
    <t>1.2.3.2</t>
  </si>
  <si>
    <t>Διοργάνωση συναντήσεων και τεχνικών εργαστηρίων για την ανταλλαγή τεχνογνωσίας και την ενίσχυση του συντονισμού με άλλα κράτη μέλη ή ευρωπαϊκούς θεσμούς</t>
  </si>
  <si>
    <t>1.2.3.3</t>
  </si>
  <si>
    <t>Διοργάνωση Συνεδρίου με άλλα Κράτη-Μέλη για την αποτίμηση της εφαρμογής του Συμφώνου της ΕΕ για τη Μετανάστευση και το Άσυλο</t>
  </si>
  <si>
    <t>1.2.3.4</t>
  </si>
  <si>
    <t>Συμμετοχή ως Σημεία Επαφής στο Δίκτυο Υπηρεσιών Υποδοχής του EUAA, σε τακτικές και σε θεματικές συναντήσεις</t>
  </si>
  <si>
    <t>Δράσεις Προώθησης Ελληνικών Συμφερόντων</t>
  </si>
  <si>
    <t>1.2.3.5</t>
  </si>
  <si>
    <t>Διμερείς επισκέψεις ανταλλαγής τεχνογνωσίας για την ενίσχυση της εφαρμογής της αναθεωρημένης Οδηγίας 2024/1346 του Ε.Κ. και του Συμβουλίου της 14ης  Μαΐου 2024 σχετικά με τις απαιτήσεις για την υποδοχή των αιτούντων διεθνούς προστασίας.</t>
  </si>
  <si>
    <t>1.3</t>
  </si>
  <si>
    <t>Εφαρμογή του Συμφώνου της ΕΕ για τη Μετανάστευση και το Άσυλο </t>
  </si>
  <si>
    <t>Η Δράση στοχεύει στην ολοκληρωμένη και αποτελεσματική εφαρμογή του Συμφώνου της ΕΕ για τη Μετανάστευση και το Άσυλο, μέσω κατάλληλης διαμόρφωσης του νομοθετικού, κανονιστικού, υπηρεσιακού και επιχειρησιακού πλαισίου, εκπαίδευσης και κατάρτισης του εμπλεκόμενου προσωπικού, διασφάλισης των απαιτούμενων κτηριακών, υλικοτεχνικών, πληροφοριακών και λειτουργικών υποδομών, διυπηρεσιακής συνεργασίας, εξασφάλισης του απαραίτητου προσωπικού, και επικαιροποίησης των εσωτερικών οδηγιών, ροών εργασιών, και διαδικασιών.</t>
  </si>
  <si>
    <t>Υπουργός, Γενική Γραμματεία Μεταναστευτικής Πολιτικής, Γενική Γραμματεία Υποδοχής Αιτούντων Άσυλο, Γενική Γραμματεία Ευάλωτων Πολιτών Θεσμικής Προστασίας, Υπηρεσιακή Γραμματεία</t>
  </si>
  <si>
    <t>1.3.1</t>
  </si>
  <si>
    <t xml:space="preserve">Ρυθμιστικές παρεμβάσεις για την υλοποίηση του συμφώνου για τη μετανάστευση και το άσυλο </t>
  </si>
  <si>
    <t>Υπουργείο Εξωτερικών / Υπουργείο Εσωτερικών / Υπουργείο Εργασίας και Κοινωνικής Ασφάλισης / Υπουργείο Προστασίας του Πολίτη / Υπουργείο Ναυτιλίας και Νησιωτικής Πολιτικής/Υπουργείο Δικαιοσύνης/ Υπουργείο Υγείας/ Υπουργείο Ψηφιακής Διακυβέρνησης/ Υπουργείο Κοινωνικής Συνοχής και Οικογένειας</t>
  </si>
  <si>
    <t xml:space="preserve"> Υπουργός, Γενική Γραμματεία Μεταναστευτικής Πολιτικής, Γενική Γραμματεία Υποδοχής Αιτούντων Άσυλο</t>
  </si>
  <si>
    <t>1.3.1.1</t>
  </si>
  <si>
    <t xml:space="preserve">Παρουσίαση των μέτρων εφαρμογής των Κανονισμών του Συμφώνου και ενσωμάτωσης της αναθεωρημένης Οδηγίας Υποδοχής αιτούντων διεθνούς προστασίας στο Υπουργικό Συμβούλιο. </t>
  </si>
  <si>
    <t>Έγκριση Υπουργικού Συμβουλίου</t>
  </si>
  <si>
    <t>1.3.1.2</t>
  </si>
  <si>
    <t xml:space="preserve"> Ένταξη νομοσχεδίου σε δημόσια διαβούλευση</t>
  </si>
  <si>
    <t>Ανάρτηση νόμου για Διαβούλευση</t>
  </si>
  <si>
    <t>1.3.1.3</t>
  </si>
  <si>
    <t>Ψήφιση Νόμου</t>
  </si>
  <si>
    <t>Κατάθεση Νόμου στη Βουλή</t>
  </si>
  <si>
    <t>1.3.2</t>
  </si>
  <si>
    <t>Yλοποίηση Εθνικού Σχεδίου Εφαρμογής του Συμφώνου της ΕΕ για τη Μετανάστευση και το Άσυλο</t>
  </si>
  <si>
    <t>Προσαρμογή στις προβλέψεις του Συμφώνου της ΕΕ για τη Μετανάστευση και το Άσυλο, εν όψει της έναρξης ισχύος του, τον Ιούνιο του 2026, βάσει του Εθνικού Σχεδίου Εφαρμογής.</t>
  </si>
  <si>
    <t>Μεταρρύθμιση με επιχειρησιακό σκέλος</t>
  </si>
  <si>
    <t>Υπουργείο Μετανάστευσης και Ασύλου/ Υπουργείο Προστασίας του Πολίτη</t>
  </si>
  <si>
    <t>1.3.2.1</t>
  </si>
  <si>
    <t>Ολοκλήρωση ελέγχου διασυνδέσεων με την υποδομή TESTA eu-LISA</t>
  </si>
  <si>
    <t>Σχεδιασμός Εφαρμογής Μεταρρυθμιστικής Δράσης</t>
  </si>
  <si>
    <t>1.3.2.2</t>
  </si>
  <si>
    <t>Εκπόνηση τεχνικών προδιαγραφών της κεντρικής υποδομής Eurodac</t>
  </si>
  <si>
    <t>1.3.2.3</t>
  </si>
  <si>
    <t>1.3.2.4</t>
  </si>
  <si>
    <t>Σύσταση Διεύθυνσης AMMR (Κανονισμός για τη Διαχείριση του Ασύλου και της Μετανάστευσης) και αναδιάρθρωση Μονάδας Δουβλίνου</t>
  </si>
  <si>
    <t>Ίδρυση/Αναδιοργάνωση/Στελέχωση Δομών</t>
  </si>
  <si>
    <t>1.3.2.5</t>
  </si>
  <si>
    <t>Ίδρυση δύο νέων περιφερειακών υπηρεσιών ασύλου</t>
  </si>
  <si>
    <t>1.3.2.6</t>
  </si>
  <si>
    <t>Τήρηση ειδικών διαδικαστικών προθεσμιών νέας διαδικασίας στα σύνορα</t>
  </si>
  <si>
    <t>1.3.2.7</t>
  </si>
  <si>
    <t>Τελική Έκθεση Υλοποίησης και Αξιολόγησης</t>
  </si>
  <si>
    <t>Ενίσχυση των νόμιμων οδών μετανάστευσης μέσω του νέου κανονιστικού πλαισίου και των διακρατικών συμφωνιών και ολοκλήρωση της ψηφιοποίησης των διαδικασιών νόμιμης μετανάστευσης</t>
  </si>
  <si>
    <t>2.1</t>
  </si>
  <si>
    <t xml:space="preserve">Ενίσχυση των νόμιμων οδών μετανάστευσης </t>
  </si>
  <si>
    <t>2.1.1</t>
  </si>
  <si>
    <t>Υπουργεία Εργασίας και Κοινωνικής Ασφάλισης, Εξωτερικών και Προστασίας του Πολίτη</t>
  </si>
  <si>
    <t>2.1.1.1</t>
  </si>
  <si>
    <t>Διαμόρφωση σχεδίου αναθεώρησης της Συμφωνίας</t>
  </si>
  <si>
    <t>Υποβολή  Policy Paper</t>
  </si>
  <si>
    <t>2.1.1.2</t>
  </si>
  <si>
    <t>Ολοκλήρωση διαπραγμάτευσης με Αιγυπτιακή πλευρά για αναθεώρηση συμφωνίας</t>
  </si>
  <si>
    <t>Διαβουλεύσεις με Κράτη</t>
  </si>
  <si>
    <t>2.1.1.3</t>
  </si>
  <si>
    <t xml:space="preserve">Υπογραφή της αναθεώρησης της Συμφωνίας </t>
  </si>
  <si>
    <t>Υπογραφή Διεθνών Συμφωνιών</t>
  </si>
  <si>
    <t>2.1.1.4</t>
  </si>
  <si>
    <t>Υποβολή σχεδίου αναθεωρημένης Συμφωνίας προς κύρωση</t>
  </si>
  <si>
    <t>2.1.2</t>
  </si>
  <si>
    <t>Η προώθηση διαπραγματεύσεων και η σύναψη νέων συμφωνιών στον τομέα της νόμιμης μετανάστευσης, με έμφαση στην προοπτική διμερούς συμφωνίας με την Ινδία και/ή τις Φιλιππίνες.</t>
  </si>
  <si>
    <t>Διεθνείς Συμφωνίες (Μεταρ.)</t>
  </si>
  <si>
    <t>2.1.2.1</t>
  </si>
  <si>
    <t>Ολοκλήρωση της διαπραγμάτευσης με Φιλιππίνες ή / και Ινδία</t>
  </si>
  <si>
    <t>2.1.2.2</t>
  </si>
  <si>
    <t>Διαμόρφωση τελικού σχεδίου Συμφωνίας</t>
  </si>
  <si>
    <t>Κατάρτιση Διεθνών Συμφωνιών</t>
  </si>
  <si>
    <t>2.1.3</t>
  </si>
  <si>
    <t>2.1.3.1</t>
  </si>
  <si>
    <t>Διαμόρφωση σχεδίου βασικών αρχών που θα πρέπει να διέπουν την πρόταση της ελληνικής πλευράς</t>
  </si>
  <si>
    <t>2.1.3.2</t>
  </si>
  <si>
    <t>Αποστολή των βασικών αρχών στις τρεις χώρες και έναρξη των διερευνητικών επαφών.</t>
  </si>
  <si>
    <t>2.1.3.3</t>
  </si>
  <si>
    <t>Επεξεργασία σχεδίου συμφωνίας από ελληνικής πλευράς και αποστολή του στους εταίρους (zero draft).</t>
  </si>
  <si>
    <t>2.1.4</t>
  </si>
  <si>
    <t>2.1.4.1</t>
  </si>
  <si>
    <t>Διαβίβαση Σχεδίου ΚΥΑ προς υπογραφή</t>
  </si>
  <si>
    <t>2.1.4.2</t>
  </si>
  <si>
    <t>2.2</t>
  </si>
  <si>
    <t>Ολοκλήρωση της ψηφιοποίησης των διαδικασιών νόμιμης μετανάστευσης και αύξηση της παραγωγικότητας στην επεξεργασία αιτήσεων για άδειες διαμονής</t>
  </si>
  <si>
    <t>Η δράση στοχεύει στην ενσωμάτωση νέων υπηρεσιών διαδικτύου στο πλαίσιο της επίτευξης διαλειτουργικότητας του ΟΠΣ Μετανάστευσης και τη χρήση τεχνητής νοημοσύνης (AI).</t>
  </si>
  <si>
    <t>2.2.1</t>
  </si>
  <si>
    <t>Διαλειτουργικότητα με την ΑΑΔΕ για την απόδοση ΑΦΜ σε εργάτες γης (με την κατά παρέκκλιση διαδικασία)</t>
  </si>
  <si>
    <t>Το έργο αφορά την ανάπτυξη διαλειτουργικότητας με την ΑΑΔΕ, για την χoρήγηση ΑΦΜ μέσω του ΟΠΣ μετανάστευσης, σε εργάτες γης οι οποίοι εισέρχονται στο πλαίσιο της κατά παρέκκλισης διαδικασίας σύμφωνα με τις διατάξεις του N.4783/2021, του άρθου 16, παρ.1α. Το έργο θα υλοποιηθεί μέσω της υπάρχουσας σύμβασης του ΟΠΣ μετανάστευσης.</t>
  </si>
  <si>
    <t>ΑΑΔΕ, Υπουργείο Ψηφιακής Διακυβέρνησης</t>
  </si>
  <si>
    <t>Γενική Γραμματεία Μεταναστευτικής Πολιτικής / Υπηρεσιακή Γραμματεία</t>
  </si>
  <si>
    <t>2.2.1.1</t>
  </si>
  <si>
    <t>2.2.1.2</t>
  </si>
  <si>
    <t>Υποβολή αιτήματος στο Κέντρο Διαλειτουργικότητας για παραγωγική λειτουργία</t>
  </si>
  <si>
    <t>Εφαρμογή Μεταρρυθμιστικής Δράσης</t>
  </si>
  <si>
    <t>2.2.1.3</t>
  </si>
  <si>
    <t>Έναρξη επιχειρησιακής λειτουργίας</t>
  </si>
  <si>
    <t>2.2.2</t>
  </si>
  <si>
    <t xml:space="preserve">Ενίσχυση με προσωπικό του Υπουργείου Μετανάστευσης και Ασύλου και των Αποκεντρωμένων Διοικήσεων της χώρας. </t>
  </si>
  <si>
    <t>Το έργο περιλαμβάνει την ενίσχυση των υπηρεσιών της Γενικής Διεύθυνσης Μεταναστευτικής Πολιτικής του Υπουργείου Μετανάστευσης και Ασύλου και των υπηρεσιών Αλλοδαπών και Μετανάστευσης των Αποκεντρωμένων Διοικήσεων μέσω της πρόσληψης προσωπικού, έτσι ώστε να βελτιωθούν οι παρεχόμενες υπηρεσίες προς  τους πολίτες τρίτων χωρών και να διευκολυνθεί η εφαρμογή της ενταξιακής πολιτικής του Υπουργείου Μετανάστευσης και Ασύλου. Το έργο θα υλοποιηθεί από την Ελληνική Εταιρεία Τοπικής Ανάπτυξης και Αυτοδιοίκησης (Ε.Ε.Τ.Α.Α.) Α.Ε.</t>
  </si>
  <si>
    <t>ΕΥΣΥΔ-ΜΕΥ</t>
  </si>
  <si>
    <t>2.2.2.1</t>
  </si>
  <si>
    <t xml:space="preserve">Έναρξη διαδικασίας ανοικτού διεθνούς διαγωνισμού από ΕΕΤΑΑ ΑΕ </t>
  </si>
  <si>
    <t>Προκήρυξη  Δημόσιου Πλειοδοτικού Διαγωνισμού</t>
  </si>
  <si>
    <t>2.2.2.2</t>
  </si>
  <si>
    <t xml:space="preserve">Ολοκλήρωση διαγωνιστικής διαδικασίας </t>
  </si>
  <si>
    <t>Ανάδειξη Προσωρινού Αναδόχου</t>
  </si>
  <si>
    <t>2.2.3</t>
  </si>
  <si>
    <t>2.2.3.1</t>
  </si>
  <si>
    <t>Διεκπεραίωση αιτημάτων με στόχο την μείωση εκκρεμών υποθέσεων της Διεύθυνσης Αδειών Διαμονής που αφορούν στα έτη 2024 και 2025 κατά 20%</t>
  </si>
  <si>
    <t>2.2.3.2</t>
  </si>
  <si>
    <t>Διεκπεραίωση αιτημάτων με στόχο την μείωση εκκρεμών υποθέσεων της Διεύθυνσης Αδειών Διαμονής που αφορούν στα έτη 2024 και 2025 κατά 20% επιπλέον (συνολικά 40%) του 1ου εξαμήνου.</t>
  </si>
  <si>
    <t>2.2.4</t>
  </si>
  <si>
    <t>Βελτίωση της διαδικασίας επιδόσεων των αποφάσεων χορήγησης αδειών διαμονής</t>
  </si>
  <si>
    <t>2.2.4.1</t>
  </si>
  <si>
    <t>Αύξηση επιδοθεισών αποφάσεων χορήγησης αδειών διαμονής κατά 5%</t>
  </si>
  <si>
    <t>2.2.4.2</t>
  </si>
  <si>
    <t>Αύξηση επιδοθεισών αποφάσεων χορήγησης αδειών διαμονής κατά 5% επιπλέον (συνολικά 10%) του 1ου εξαμήνου</t>
  </si>
  <si>
    <t>2.3</t>
  </si>
  <si>
    <t>Ψηφιακές Υπηρεσίες Μετανάστευσης, Προστασίας Συνόρων και Κυβερνοασφάλειας</t>
  </si>
  <si>
    <t>Η δράση σχετίζεται με την πλατφόρμα επιτήρησης συνόρων, για τον έγκαιρο εντοπισμό και αντιμετώπιση κρίσιμων καταστάσεων και την επικαιροποίηση του Ψηφιακού Αποθετηρίου Διεύθυνσης Νομικής Υποστήριξης Ασύλου και Υποδοχής.</t>
  </si>
  <si>
    <t>2.3.1</t>
  </si>
  <si>
    <t>Reaction: REal time ArtifiCial inTellIgence for bOrders surveillance via RPAS data aNalytics to support Law Enforcement Agencies. ​
Τεχνητή νοημοσύνη για την επιτήρηση σε πραγματικό χρόνο  των συνόρων μέσω ανάλυσης δεδομένων RPAS για την υποστήριξη των αρχών επιβολής του νόμου.</t>
  </si>
  <si>
    <t>Το REACTION, στοχεύει να επιδείξει μια πλήρως λειτουργική, επόμενης γενιάς, ολιστική πλατφόρμα επιτήρησης συνόρων, για τον έγκαιρο εντοπισμό και αντιμετώπιση κρίσιμων καταστάσεων κάνοντας χρήση πολλαπλών εναέριων οχημάτων, του σχετικού επιχειρησιακού εξοπλισμού και καινοτόμων τεχνολογιών ανίχνευσης.​ Το ΥΜΑ, ως Επικεφαλής Εταίρος και Κύριος Δικαιούχος του Έργου, έχει τον συντονιστικό και διαχειριστικό ρόλο του έργου και υποστηρίζει πλήρως τη συγκεκριμένη αποστολή, μέσω της παροχής των απαιτούμενων πόρων και την προηγούμενη εμπειρία του από συμμετοχές σε παρόμοια εγχειρήματα.</t>
  </si>
  <si>
    <t xml:space="preserve">Υπουργείο Προστασίας του Πολίτη </t>
  </si>
  <si>
    <t>Υπηρεσιακή Γραμματεία</t>
  </si>
  <si>
    <t>2.3.1.1</t>
  </si>
  <si>
    <t>Παραλαβή Εγχειριδίου Διαχείρισης Έργου και Διασφάλισης Ποιότητας</t>
  </si>
  <si>
    <t>2.3.1.2</t>
  </si>
  <si>
    <t>Παραλαβή Τεχνικών Προδιαγραφών</t>
  </si>
  <si>
    <t>Υποβολή Τεχνικού Δελτίου</t>
  </si>
  <si>
    <t>2.3.2</t>
  </si>
  <si>
    <t>2.3.2.1</t>
  </si>
  <si>
    <t>2.3.2.2</t>
  </si>
  <si>
    <t>Εμπλουτισμός και επικαιροποίηση αναρτημένης νομοθεσίας</t>
  </si>
  <si>
    <t>2.4</t>
  </si>
  <si>
    <t>ID 16778_Ψηφιοποίηση αρχείων και συναφών υπηρεσιών</t>
  </si>
  <si>
    <t>Η δράση στοχεύει στη ψηφιοποίηση του συνόλου των φακέλων Πολιτών Τρίτων Χωρών</t>
  </si>
  <si>
    <t>2.4.1</t>
  </si>
  <si>
    <t>Ψηφιοποίηση των αρχείων του συστήματος μετανάστευσης και ασύλου</t>
  </si>
  <si>
    <t>Συμφωνία Πλαίσιο</t>
  </si>
  <si>
    <t>Υπουργείο Εσωτερικών / Αποκεντρωμένες Διοικήσεις της χώρας</t>
  </si>
  <si>
    <t>Γενική Γραμματέας Μεταναστευτικής Πολιτικής</t>
  </si>
  <si>
    <t>2.4.1.1</t>
  </si>
  <si>
    <t xml:space="preserve">Ολοκλήρωση της διαδικασίας ψηφιοποίησης </t>
  </si>
  <si>
    <t>Ολοκλήρωση Επένδυσης</t>
  </si>
  <si>
    <t>2.4.1.2</t>
  </si>
  <si>
    <t>Επανεκτίμηση της ψηφιοποίησης</t>
  </si>
  <si>
    <t>Ενδιάμεση Έκθεση/ Αναφορά Προόδου</t>
  </si>
  <si>
    <t>Προώθηση της κοινωνικής ένταξης δικαιούχων διεθνούς προστασίας, πρώην ασυνόδευτων ανηλίκων και νόμιμων μεταναστών, προστασία και μέριμνα ευάλωτων μεικτών μεταναστευτικών πληθυσμών</t>
  </si>
  <si>
    <t>3.1</t>
  </si>
  <si>
    <t>Ενίσχυση της κοινωνικής ένταξης των πολιτών τρίτων χωρών</t>
  </si>
  <si>
    <t xml:space="preserve">Στη δράση συγκαταλέγονται προγράμματα ένταξης για πολίτες τρίτων χωρών (δικαιούχους διεθνούς και προσωρινής προστασίας, αιτούντες άσυλο και νόμιμα διαμένοντες μετανάστες). </t>
  </si>
  <si>
    <t>Υφυπουργός, Μετανάστευσης  και Ασύλου, 
Γενική Γραμματεία Μεταναστευτικής Πολιτικής,
Υπηρεσιακή Γραμματεία</t>
  </si>
  <si>
    <t>3.1.1</t>
  </si>
  <si>
    <t xml:space="preserve">Παρεμβάσεις για την κοινωνική ένταξη των δικαιούχων διεθνούς και προσωρινής προστασία μέσω της επέκτασης και υλοποίησης του προγράμματος HELIOS+ με έμφαση στην εργασία </t>
  </si>
  <si>
    <t>Το εν λόγω έργο υλοποιείται από τον Διεθνή Οργανισμό Μετανάστευσης βάσει της από 21.12.2021 Προγραμματικής Συμφωνίας με το Υπουργείο Μετανάστευσης και Ασύλου, ενώ από  αρχές του 2025 υλοποιείται σε όλες τις  Περιφέρειες  μέσα από την ένταξη  του στα Περιφερειακά Επιχειρησιακά Προγράμματα, και με χρηματοδότηση από το Ευρωπαϊκό Κοινωνικό Ταμείο (ΕΚΤ+). Απευθύνεται σε δικαιούχους διεθνούς και προσωρινής προστασίας, με στόχο να υποστηριχθεί η ανεξάρτητη διαβίωσή τους και η διαδικασία κοινωνικής τους ένταξης, μέσα από την παροχή των ακόλουθων ολοκληρωμένων υπηρεσιών, (α) συμβουλευτική ένταξης, (β) εκμάθηση ελληνικής γλώσσας, (γ) διευκόλυνση της πρόσβασης στην αγορά εργασίας, (δ) ευαισθητοποίηση της τοπικής κοινωνίας και προώθηση της κοινωνικής συνοχής.</t>
  </si>
  <si>
    <t xml:space="preserve">Υπουργείο Eθνικής Οικονομίας και Οικονομικών </t>
  </si>
  <si>
    <t>Στόχος 1: Μηδενική Φτώχεια</t>
  </si>
  <si>
    <t>3.1.1.1</t>
  </si>
  <si>
    <t xml:space="preserve">Εγγραφή στο Έργο 2.000 ωφελούμενων </t>
  </si>
  <si>
    <t>3.1.1.2</t>
  </si>
  <si>
    <t>Παροχή Στεγαστικής Υποστήριξης σε 1.500 ωφελούμενους</t>
  </si>
  <si>
    <t>3.1.2</t>
  </si>
  <si>
    <t>Πρόγραμμα ελληνομάθειας με στόχο την κοινωνικοοικονομική ένταξη πολιτών τρίτων χωρών</t>
  </si>
  <si>
    <t xml:space="preserve">Yλοποίηση προγράμματος ελληνομάθειας με στόχο την κοινωνικοοικονομική ένταξη πολιτών τρίτων χωρών άνω των 18 ετών. </t>
  </si>
  <si>
    <t>3.1.2.1</t>
  </si>
  <si>
    <t xml:space="preserve">Οριστικοποίηση εντύπου Εξειδίκευσης  </t>
  </si>
  <si>
    <t>3.1.2.2</t>
  </si>
  <si>
    <t xml:space="preserve">Δημοσίευση Πρόσκλησης από την αρμόδια Υπηρεσία </t>
  </si>
  <si>
    <t>3.1.2.3</t>
  </si>
  <si>
    <t xml:space="preserve">Έκδοση Απόφασης Ένταξης από την αρμόδια Υπηρεσία </t>
  </si>
  <si>
    <t>3.1.3</t>
  </si>
  <si>
    <t>ACE II- Πρόγραμμα μη τυπικής εκπαίδευσης με έμφαση στην ελληνομάθεια για ανήλικους που διαμένουν στις περιφερειακές υπηρεσίες υποδοχής του Υπουργείου Μετανάστευσης και Ασύλου</t>
  </si>
  <si>
    <t xml:space="preserve">Πρόγραμμα μη τυπικής μάθησης με έμφαση στην ελληνομάθεια για ανήλικους που διαμένουν στις περιφερειακές υπηρεσίες υποδοχής του Υπουργείου Μετανάστευσης και Ασύλου και στόχο τη στήριξη των μαθητών/τριών και την ενδυνάμωσή τους, ώστε να ενταχθούν ομαλά στην τυπική εκπαίδευση, να αποφευχθεί η σχολική διαρροή και να αποκτηθούν δεξιότητες που θα τους βοηθήσουν στη μετέπειτα ζωή και στην ένταξή τους. </t>
  </si>
  <si>
    <t>αναμένεται έγκριση</t>
  </si>
  <si>
    <t>3.1.3.1</t>
  </si>
  <si>
    <t>Έκδοση Οδηγού Υλοποίησης του Έργου</t>
  </si>
  <si>
    <t>3.1.3.2</t>
  </si>
  <si>
    <t>Έναρξη υλοποίησης του Προγράμματος σε 3 περιφερειακές υπηρεσίες του Υπουργείου Μετανάστευσης και Ασύλου</t>
  </si>
  <si>
    <t>3.1.3.3</t>
  </si>
  <si>
    <t xml:space="preserve">Εγγραφή στο Πρόγραμμα 100 ωφελούμενων </t>
  </si>
  <si>
    <t>3.2</t>
  </si>
  <si>
    <t>Συνεργασία Ελλάδας - Ελβετίας για την υλοποίηση προγραμμάτων κοινωνικής ένταξης πολιτών τρίτων χωρών</t>
  </si>
  <si>
    <t>Υφυπουργός Μετανάστευσης  και Ασύλου, 
Γενική Γραμματεία Μεταναστευτικής Πολιτικής</t>
  </si>
  <si>
    <t>3.2.1</t>
  </si>
  <si>
    <t>Εκπαίδευση, κατάρτιση και ένταξη στην αγορά εργασίας για πρόσφυγες και μετανάστες “Bridging the Skills gap”</t>
  </si>
  <si>
    <t>Πρόγραμμα
Συνεργασίας
Ελβετίας-Ελλάδας</t>
  </si>
  <si>
    <t>3.2.1.1</t>
  </si>
  <si>
    <t>Παροχή Υπηρεσιών Επαγγελματικής Κατάρτισης σε 250 ωφελούμενους</t>
  </si>
  <si>
    <t>3.2.1.2</t>
  </si>
  <si>
    <t>3.2.2</t>
  </si>
  <si>
    <t>Δημιουργία ολοκληρωμένου πληροφοριακού συστήματος για την κοινωνική ένταξη</t>
  </si>
  <si>
    <t>Δημιουργία ενός Ολοκληρωμένου Πληροφοριακού Σύστηματος Κοινωνικής Ένταξης, με πολλαπλές λειτουργίες και πολλαπλούς χρήστες (καταγραφή προφίλ, αντιστοίχιση με θέσεις εργασίας και προγράμματα ένταξης, εξαγωγή αναφορών και δεικτών κ.α.).</t>
  </si>
  <si>
    <t>3.2.2.1</t>
  </si>
  <si>
    <t xml:space="preserve">Υποβολή Πρότασης Χρηματοδότησης </t>
  </si>
  <si>
    <t>3.2.2.2</t>
  </si>
  <si>
    <t>Κατάρτιση των τεχνικών προδιαγραφών του ολοκληρωμένου πληροφοριακού συστήματος.</t>
  </si>
  <si>
    <t>3.2.2.3</t>
  </si>
  <si>
    <r>
      <t xml:space="preserve">Σύνταξη και Σύναψη Προγραμματικής Σύμβασης για την υλοποίηση του Έργου </t>
    </r>
    <r>
      <rPr>
        <strike/>
        <sz val="10"/>
        <rFont val="Calibri"/>
        <family val="2"/>
        <charset val="161"/>
      </rPr>
      <t xml:space="preserve"> </t>
    </r>
  </si>
  <si>
    <t>Σύναψη Προγραμματικής Σύμβασης</t>
  </si>
  <si>
    <t>3.2.3</t>
  </si>
  <si>
    <t>Δημιουργία ψηφιακού υλικού ελληνομάθειας και εξοικείωσης με τον ευρωπαϊκό τρόπο ζωής</t>
  </si>
  <si>
    <t>Δημιουργία υλικού για την εκπαίδευση στην ελληνική γλώσσα και την εξοικείωση πολιτών τρίτων χωρών με νόμιμη διαμονή στη χώρα, με τον ευρωπαϊκό τρόπο ζωής, με σκοπό την ομαλή κοινωνική  ένταξη καθώς και την εναρμόνιση των θεματικών ενοτήτων εκπαίδευσης των προγραμμάτων κοινωνικής ένταξης που εποπτεύει το ΥΜΑ.</t>
  </si>
  <si>
    <t>3.2.3.1</t>
  </si>
  <si>
    <t>3.2.3.2</t>
  </si>
  <si>
    <t xml:space="preserve">Σύναψη Προγραμματικής Σύμβασης με τον Φορέα Υλοποίησης του Έργου. </t>
  </si>
  <si>
    <t>3.2.3.3</t>
  </si>
  <si>
    <t>Έκδοση του ψηφιακού οδηγού</t>
  </si>
  <si>
    <t>3.2.3.4</t>
  </si>
  <si>
    <t>Ανάρτηση ψηφιακού υλικού ελληνομάθειας στον ιστότοπο του ΥΜΑ</t>
  </si>
  <si>
    <t>3.3</t>
  </si>
  <si>
    <t>ID 16688: Προώθηση της ένταξης του πληθυσμού των προσφύγων στην αγορά εργασίας</t>
  </si>
  <si>
    <t>Δράσεις για την κοινωνική ένταξη των αναγνωρισμένων προσφύγων και μεταναστών.</t>
  </si>
  <si>
    <t>#187</t>
  </si>
  <si>
    <t>3.3.1</t>
  </si>
  <si>
    <t xml:space="preserve">Παροχή υπηρεσιών επαγγελματικής κατάρτισης και ένταξης στην αγορά εργασίας σε Πολίτες Τρίτων Χωρών </t>
  </si>
  <si>
    <t xml:space="preserve">Το έργο αποσκοπεί στη διευκόλυνση της ένταξης των ωφελούμενων στην τοπική αγορά εργασίας και κοινωνία μέσω της απασχόλησης σε τομείς που παρουσιάζουν έλλειψη ανθρώπινου δυναμικού.Οι 1800 ωφελούμενοι της πρακτικής άσκησης και οι 3600 της επαγγελματικής κατάρτισης θα λάβουν εξειδικευμένη και εξατομικευμένη με στόχο την επιτυχή πρόσβαση στην ελληνική αγορά εργασίας. Το έργο περιλαμβάνει την ανάπτυξη ενός ευέλικτου και αποτελεσματικού μηχανισμού ένταξηςκαθώς και τη συνεργασία με επιχειρήσεις και άλλους φορείς κατάρτισης για την κατάλληλη προετοιμασία και υποστήριξη των συμμετοχόντων. </t>
  </si>
  <si>
    <t>Προγραμματική Σύμβαση</t>
  </si>
  <si>
    <t>3.3.1.1</t>
  </si>
  <si>
    <t>Παροχή υπηρεσιών επαγγελματικής κατάρτισης και ένταξης στην αγορά εργασίας σε 1.500 ωφελούμενους</t>
  </si>
  <si>
    <t xml:space="preserve">Υλοποίηση Φυσικού Αντικειμένου (*) </t>
  </si>
  <si>
    <t>3.3.1.2</t>
  </si>
  <si>
    <t>ΟΡΟΣΗΜΟ 187: Ένταξη 3600 Πολιτών Τρίτων Χωρών και εγγραφή 1800 Πολιτών Τρίτων Χωρών σε προγράμματα πρακτικής άσκησης στην Αγορά Εργασίας</t>
  </si>
  <si>
    <t>3.4</t>
  </si>
  <si>
    <t>Ενίσχυση του πλαισίου προστασίας των ασυνόδευτων ανηλίκων</t>
  </si>
  <si>
    <t>Με σκοπό την ενίσχυση του πλαισίου προστασίας των ασυνόδευτων ανηλίκων ήδη από την άφιξή τους και για όσο διάστημα παραμένουν στη Χώρα ως ασυνόδευτοι ανήλικοι, η δράση αυτή περιλαμβάνει έργα α) για την παροχή υπηρεσιών παιδικής προστασίας όταν ασυνόδευτοι και χωρισμένοι από την οικογένειά τους ανήλικοι διαμένουν σε διακριτούς χώρους σε δομές της ΥΠΥΤ για την πρώτη υποδοχή  &amp; ταυτοποίησή τους ή την προσωρινή φιλοξενία τους, β) για την παροχή υπηρεσιών επιτροπείας στο πλαίσιο του Εθνικού Συστήματος Επιτροπείας Ασυνόδευτων Ανηλίκων, γ) για την λειτουργία δομών επείγουσας φιλοξενίας για τα παιδιά που εντοπίζονται στο πλαίσιο του Εθνικού Μηχανισμού Επείγουσας Ανταπόκρισης, δ) για τις συνοδίες των ανηλίκων από κατάλληλα εκπαιδευμένους επαγγελματίες κατά την μετακίνηση τους από μια δομή ανηλίκων σε άλλη, ή από δομή της ΥΠΥΤ σε δομή ανηλίκων κ.ο.κ., καθώς και ε) για την καθιέρωση διαδικασιών αξιολόγησης βέλτιστου συμφέροντος κατ' εφαρμογή των άρ. 63 και 66ΚΔ του ν. 4939/2022, όπως ισχύει. (συνεχής δράση)</t>
  </si>
  <si>
    <t>Γενική Γραμματεία Ευάλωτων Πολιτών και Θεσμικής Προστασίας</t>
  </si>
  <si>
    <t>3.4.1</t>
  </si>
  <si>
    <t>Λειτουργία 156 θέσεων σε δομές επείγουσας φιλοξενίας για ασυνόδευτους ανηλίκους που εντοπίζονται σε αστεγία /επισφαλείς συνθήκες</t>
  </si>
  <si>
    <t>Στο πλαίσιο του Εθνικoύ Μηχανισμού Επείγουσας Ανταπόκρισης (EMEA) λειτουργούν με τη συνδρομή του ΔΟΜ 156 θέσεις επείγουσας φιλοξενίας για ασυνόδευτους ανηλίκους που εντοπίζονται σε αστεγία ή επισφαλείς συνθήκες.</t>
  </si>
  <si>
    <t>Swiss funding</t>
  </si>
  <si>
    <t>3.4.1.1</t>
  </si>
  <si>
    <t>Υπογραφή της νέας προγραμματικής συμφωνίας</t>
  </si>
  <si>
    <t>3.4.1.2</t>
  </si>
  <si>
    <t>Στέγαση 300 ασυνόδευτων ανηλίκων που διαβιούν άστεγα</t>
  </si>
  <si>
    <t>3.4.1.3</t>
  </si>
  <si>
    <t>Στέγαση επιπλέον 250  (συνολικά 550) ασυνόδευτων ανηλίκων που διαβιούν άστεγα</t>
  </si>
  <si>
    <t>3.4.2</t>
  </si>
  <si>
    <t>Πρόγραμμα Συνοδειών Ασυνόδευτων Ανηλίκων</t>
  </si>
  <si>
    <t>Το έργο καλύπτει τις συνοδείες ασυνόδευτων ανηλίκων σε μετακινήσεις εντός της χώρας, από εξειδικευμένο προσωπικό και διερμηνείς. Το έργο πραγματοποιείται με βάση προγραμματική συμφωνία μεταξύ του YMA και της ΜΚΟ ΜΕΤΑΔΡΑΣΗ.</t>
  </si>
  <si>
    <t>3.4.2.1</t>
  </si>
  <si>
    <t>3.4.2.2</t>
  </si>
  <si>
    <t>3.4.3</t>
  </si>
  <si>
    <t>Υλοποίηση του Εθνικού Συστήματος Επιτροπείας Ασυνόδευτων Ανηλίκων</t>
  </si>
  <si>
    <t xml:space="preserve">Η υλοποίηση του έργου της Επιτροπείας για το 2026, παροχή υπηρεσιών επιτροπείας σε 1300 ασυνόδευτους ανηλίκους μέσα στο 2026. </t>
  </si>
  <si>
    <t>TAME 2021-2027</t>
  </si>
  <si>
    <t>3.4.3.1</t>
  </si>
  <si>
    <t>Παροχή υπηρεσιών επιτροπείας σε 500 ασυνόδευτα και χωρισμένα από την οικογένειά τους παιδιά</t>
  </si>
  <si>
    <t>3.4.3.2</t>
  </si>
  <si>
    <t>3.4.4</t>
  </si>
  <si>
    <t>Το έργο υλοποιείται σε συνεργασία με την Ύπατη Αρμοστεία του ΟΗΕ για τους Πρόσφυγες και τον Οργανισμό της Ευρωπαϊκής Ένωσης για το Άσυλο, και περιλαμβάνει τον καθορισμό δεικτών αξιολόγησης του βέλτιστου συμφέροντος του ασυνόδευτου ανηλίκου, την καθιέρωση πρότυπης φόρμας αξιολόγησης βέλτιστου συμφέροντος, καθώς και των διαδικασιών προσδιορισμού του βέλτιστου συμφέροντος του ασυνόδευτου ανηλίκου. (συνεχές έργο)</t>
  </si>
  <si>
    <t>3.4.4.1</t>
  </si>
  <si>
    <t>Αναπροσαρμογή Εργαλειοθήκης Διαδικασιών Βέλτιστου Συμφέροντος</t>
  </si>
  <si>
    <t>3.4.4.2</t>
  </si>
  <si>
    <t>Διενέργεια Αξιολόγησης Βέλτιστου Συμφέροντος σε 3.000 ασυνόδευτους ανηλίκους</t>
  </si>
  <si>
    <t>3.4.5</t>
  </si>
  <si>
    <t>Γενική Γραμματεία Ευάλωτων Πολιτών και Θεσμικής Προστασίας,  Υπηρεσιακή Γραμματεία</t>
  </si>
  <si>
    <t>3.4.5.1</t>
  </si>
  <si>
    <t>Κατάρτιση των τεχνικών προδιαγραφών του ολοκληρωμένου πληροφοριακού συστήματος</t>
  </si>
  <si>
    <t>3.4.5.2</t>
  </si>
  <si>
    <t>Δημιουργία προσαρμοσμένου εργαλείου αξιολόγησης βέλτιστου συμφέροντος.</t>
  </si>
  <si>
    <t>3.4.5.3</t>
  </si>
  <si>
    <t>Ανάπτυξη κατευθυντηρίων οδηγιών για λειτουργία και χρήση της πλατφόρμας</t>
  </si>
  <si>
    <t>3.4.6</t>
  </si>
  <si>
    <t>Λειτουργία ασφαλών περιοχών με ομάδα προστασίας σε ΚΕΔ/ΚΥΤ</t>
  </si>
  <si>
    <t>Voluntary Solidarity Mechanism, Swiss funding, ΕΠΑ</t>
  </si>
  <si>
    <t>3.4.6.1</t>
  </si>
  <si>
    <t>3.4.6.2</t>
  </si>
  <si>
    <t>Παροχή ειδικών συνθηκών υποδοχής και κατάλληλων υποστηρικτικών υπηρεσιών σε 1.500 ασυνόδευτους ανηλίκους</t>
  </si>
  <si>
    <t>3.5</t>
  </si>
  <si>
    <t>Ενίσχυση του πλαισίου υποστήριξης για ευάλωτα πρόσωπα</t>
  </si>
  <si>
    <t>Η δράση επικεντρώνεται στη λειτουργία θέσεων φιλοξενίας και κέντρων για ευάλωτα άτομα και γυναίκες και στην ενίσχυση της εμπειρογνωμοσύνης δικαστικών αρχών για την καταπολέμηση της εμπορίας παιδιών.</t>
  </si>
  <si>
    <t>3.5.1</t>
  </si>
  <si>
    <t>Λειτουργία εξειδικευμένων θέσεων φιλοξενίας για την παροχή στεγαστικής μέριμνας και λοιπών υποστηρικτικών υπηρεσιών σε αιτούντες διεθνούς προστασίας που έχουν χαρακτηριστεί ως ευάλωτα πρόσωπα και χρήζουν ειδικών αναγκών υποδοχής, καθώς και τις οικογένειες ή τους φροντιστές αυτών. Οι υπηρεσίες παρέχονται μέσω της προσωρινής στέγασης των ωφελούμενων σε κτίρια και περιλαμβάνουν συμβουλευτική, ενημέρωση, ψυχοκοινωνική υποστήριξη, διερμηνεία και συνοδείες, με σκοπό τη διασφάλιση επαρκούς και αξιοπρεπούς βιοτικού επιπέδου.</t>
  </si>
  <si>
    <t>Πρόσκληση</t>
  </si>
  <si>
    <t>Υπουργείο Εθνικής Οικονομίας και Οικονομικών</t>
  </si>
  <si>
    <t>Στόχος 3: Καλή Υγεία και Ευημερία</t>
  </si>
  <si>
    <t>3.5.1.1</t>
  </si>
  <si>
    <t>Σύνταξη Προτυποποιημένων Διαδικασιών Λειτουργίας</t>
  </si>
  <si>
    <t>Ολοκλήρωση Ωρίμασης Έργου</t>
  </si>
  <si>
    <t>3.5.1.2</t>
  </si>
  <si>
    <t>Οδηγός Εφαρμογής συνοδευτικός της Πρόσκλησης</t>
  </si>
  <si>
    <t>3.5.1.3</t>
  </si>
  <si>
    <t>Δημιουργία 340 θέσεων φιλοξενίας</t>
  </si>
  <si>
    <t>3.5.2</t>
  </si>
  <si>
    <t>Λειτουργία ανοιχτού κέντρου φιλοξενίας ευάλωτων γυναικών "A Step Forward"</t>
  </si>
  <si>
    <t>Παροχή προσωρινής στέγασης και υποστηρικτικών υπηρεσιών σε ευάλωτες μόνες γυναίκες και μονογονείς μητέρες με τα ανήλικα τέκνα τους, πολίτες τρίτων χωρών ή ανιθαγενείς, σε κέντρο φιλοξενίας στην Αθήνα, συνολικής δυναμικότητας 44 θέσεων. Το έργο υλοποιείται από τους Γιατρούς του Κόσμου, βάσει προγραμματικής συμφωνίας με το Υπουργείο Μετανάστευσης και Ασύλου, μέσω της Γενικής Γραμματείας Ευάλωτων Πολιτών και Θεσμικής Προστασίας, με την υποστήριξη της Ειδικής Γραμματείας Μετανάστευσης της Ελβετίας.</t>
  </si>
  <si>
    <t>3.5.2.1</t>
  </si>
  <si>
    <t>3.5.2.2</t>
  </si>
  <si>
    <t>Παροχή στέγασης και κατάλληλων υποστηρικτικών υπηρεσιών σε 70 γυναίκες και τα παιδιά τους</t>
  </si>
  <si>
    <t>3.5.3</t>
  </si>
  <si>
    <t>Το έργο αποσκοπεί στην καταπολέμηση της εμπορίας παιδιών (ΤΗΒ) μέσω της ενίσχυσης των ικανοτήτων των δικαστικών αρχών και των εργαζομένων της πρώτης γραμμής, υιοθετώντας μια ολοκληρωμένη προσέγγιση. Το έργο θα επικεντρωθεί στην ενίσχυση της ικανότητας των δικαστικών αρχών, προωθώντας την ανταλλαγή γνώσεων, την ταυτοποίηση βέλτιστων πρακτικών (best practices) και την υλοποίηση δραστηριοτήτων ανάπτυξης ικανοτήτων (capacity building). Ένα κρίσιμο στοιχείο του έργου είναι η δημιουργία ενός δικτύου εισαγγελέων εξειδικευμένων στην εμπορία ανθρώπων, με σκοπό την ενίσχυση του συντονισμού και της εξειδίκευσης στη δίωξη υποθέσεων που αφορούν σε παιδιά θύματα.</t>
  </si>
  <si>
    <t>Αυτεπιστασία</t>
  </si>
  <si>
    <t>ISF-2023-TF2-AG-OC-Organised Crime</t>
  </si>
  <si>
    <t>3.5.3.1</t>
  </si>
  <si>
    <t xml:space="preserve"> Έκδοση πρακτικού οδηγού για την καταπολέμηση της βίας </t>
  </si>
  <si>
    <t>Υλοποίηση Φυσικού Αντικειμένου (*)</t>
  </si>
  <si>
    <t>3.5.3.2</t>
  </si>
  <si>
    <t>3.5.3.3</t>
  </si>
  <si>
    <t>Πραγματοποίηση 4 Επιμορφωτικών Δράσεων για την ενίσχυση ικανοτήτων επαγγελματιών για την Καταπολέμηση της Εμπορίας Παιδιών.</t>
  </si>
  <si>
    <t>3.5.3.4</t>
  </si>
  <si>
    <t xml:space="preserve">Πραγματοποίηση συνάντησης των εμπλεκόμενων φορέων με στόχο την προώθηση διαλόγου και συνεργασίας μεταξύ των σχετικών φορέων για την καταπολέμηση της εμπορίας παιδιών.  </t>
  </si>
  <si>
    <t>3.6</t>
  </si>
  <si>
    <t>Ενίσχυση της εφαρμογής της Εθνικής Στρατηγικής για την Προστασία των Ασυνόδευτων Ανηλίκων - ΠΥΞΙΔΑ</t>
  </si>
  <si>
    <t>ΠΥΞΙΔΑ - Μηχανισμός Υποστήριξης της Εθνικής Στρατηγικής για την Προστασία των Ασυνόδευτων Ανηλίκων [COMPASS-COMPlementAry Mechanism for Supporting the National Strategy for the Protection of Unaccompanied Minors in Greece]. Πρόκειται για μία δράση που καλύπτει ένα μεγάλο εύρος υπηρεσιών και έργων για την υποστήριξη των ασυνόδευτων ανηλίκων, την διευκόλυνση της πρόσβασης τους στα δικαιώματά τους και την υποστήριξη και καθοδήγηση του προσωπικού που τα πλαισιώνει,συνολικού προυπολογισμου 12.266. 542,33 €.</t>
  </si>
  <si>
    <t>3.6.1</t>
  </si>
  <si>
    <t>Λειτουργία κέντρων ημέρας σε Αθήνα, Θεσσαλονίκη, Λέσβο, Ιωάννινα και Λάρισα</t>
  </si>
  <si>
    <t>Specific Action AMIF/2023/SA/1.2.1</t>
  </si>
  <si>
    <t>3.6.1.1</t>
  </si>
  <si>
    <t xml:space="preserve">Παροχή ψυχοκοινωνικής και νομικής υποστήριξης, καθώς και εκπαιδευτική/συμβουλευτική υποστήριξη σε 500 παιδιά </t>
  </si>
  <si>
    <t>3.6.1.2</t>
  </si>
  <si>
    <t xml:space="preserve">Παροχή ψυχοκοινωνικής και νομικής υποστήριξης, καθώς και εκπαιδευτική/συμβουλευτική υποστήριξη σε επιπλέον 400 (συνολικά 900) παιδιά </t>
  </si>
  <si>
    <t>3.6.2</t>
  </si>
  <si>
    <t>Εποπτεία και υποστήριξη του προσωπικού που εργάζεται με ασυνόδευτους ανηλίκους</t>
  </si>
  <si>
    <t>Παροχή κλινικής εποπτείας και καθοδήγησης στη διαχείριση περιπτώσεων για το προσωπικό των δομών φιλοξενίας, τους επιτρόπους, τους Συντονιστές Εντεταλμένων Επιτροπείας.</t>
  </si>
  <si>
    <t>3.6.2.1</t>
  </si>
  <si>
    <t>Εποπτείες σε 300 επαγγελματίες δομών μακροχρόνιας φιλοξενίας (ΚΦΑΑ &amp; ΕΔΗΔ), εντεταλμένων επιτροπείας και Συντονιστών ΕΕ</t>
  </si>
  <si>
    <t>3.6.2.2</t>
  </si>
  <si>
    <t>Εποπτείες σε επιπλέον 250 (συνολικά 550) επαγγελματίες δομών μακροχρόνιας φιλοξενίας (ΚΦΑΑ &amp; ΕΔΗΔ), εντεταλμένων επιτροπείας και Συντονιστών ΕΕ</t>
  </si>
  <si>
    <t>3.7</t>
  </si>
  <si>
    <t xml:space="preserve">Πρόληψη και καταπολέμηση της εργασιακής εκμετάλλευσης Πολιτών Τρίτων Χωρών (Labor Trafficking) </t>
  </si>
  <si>
    <t>Η ένταξη ευάλωτων πολιτών τρίτων χωρών στην αγορά εργασίας αποτελεί κρίσιμο εργαλείο πρόληψης και καταπολέμησης της εμπορίας ανθρώπων, ιδιαίτερα υπό τη μορφή της εργασιακής εκμετάλλευσης. Η υλοποίηση στοχευμένων προγραμμάτων ένταξης εντάσσεται στο ευρύτερο πλαίσιο εφαρμογής της Αναθεωρημένης Οδηγίας κατά της Εμπορίας Ανθρώπων (2024/1712/ΕΕ) και της Στρατηγικής της ΕΕ για την Καταπολέμηση της Εμπορίας Ανθρώπων 2021–2025, οι οποίες αναγνωρίζουν τη νόμιμη και αξιοπρεπή απασχόληση ως βασικό πυλώνα για την προστασία των θυμάτων και την αποτροπή της θυματοποίησης και της επαναθυματοποίησης. Η ανάγκη για τέτοια προγράμματα καθίσταται ακόμη πιο επιτακτική λόγω της αυξανόμενης μεταναστευτικής ροής, της ευαλωτότητας συγκεκριμένων πληθυσμιακών ομάδων και των συστημικών κενών στην επιτήρηση της εργασιακής νομιμότητας. Τα συγκεκριμένα έργα  αποτελούν στοχευμένες παρεμβάσεις για την πρόληψη της εργασιακής εκμετάλλευσης ως μορφής εμπορίας ανθρώπων μέσω μιας πολυτομεακής και διακρατικής προσέγγισης σε κράτη της ΕΕ, με την ενεργό συμμετοχή του επιχειρηματικού κόσμου και με στοχευμένες παρεμβάσεις  στον τομέα της φιλοξενίας,  που  αποτελεί έναν τομέα υψηλού κινδύνου για περιστατικά εργασιακής εκμετάλλευσης μεταναστών εργαζομένων.</t>
  </si>
  <si>
    <t>3.7.1</t>
  </si>
  <si>
    <t>Host: Αντιμετώπιση της Εμπορίας Ανθρώπων στον Τομέα της Φιλοξενίας</t>
  </si>
  <si>
    <t>Το έργο αποτελεί μια στοχευμένη παρέμβαση για την καταπολέμηση της εμπορίας ανθρώπων υπό τη μορφή κυρίως της εργασιακής εκμετάλλευσης σε πέντε χώρες της Ευρωπαϊκής Ένωσης—Ελλάδα, Ιταλία, Ισπανία, Κύπρο και Ολλανδία—καθώς και στην ΕΕ συνολικά και αποσκοπεί στην ενίσχυση της εφαρμογής της αναθεωρημένης Οδηγίας κατά της Εμπορίας Ανθρώπων του 2024 και της Στρατηγικής για την Καταπολέμηση της Εμπορίας Ανθρώπων 2021-2025, μέσω της ανάπτυξης μιας πιλοτικής δράσης που εστιάζει στους εργοδότες και στους εργαζόμενους υπηκόους τρίτων χωρών στον τομέα της φιλοξενίας.</t>
  </si>
  <si>
    <t>AMIF-2024-TF2-AG-THB</t>
  </si>
  <si>
    <t>63,130.00 €</t>
  </si>
  <si>
    <t>3.7.1.1</t>
  </si>
  <si>
    <t>3.7.1.2</t>
  </si>
  <si>
    <t xml:space="preserve"> Πρωτόκολλο συνεργασίας μεταξύ των εμπλεκόμενων φορέων και ενδιαφερόμενων επιχειρήσεων</t>
  </si>
  <si>
    <t>3.7.1.3</t>
  </si>
  <si>
    <t xml:space="preserve">Πραγματοποίηση διαδικτυακής εκδήλωσης ευαισθητοποίησης  </t>
  </si>
  <si>
    <t>3.7.2</t>
  </si>
  <si>
    <t>Embrace: Ενδυνάμωση των Επιχειρηματικών Κοινοτήτων για την Πρόληψη της Εργασιακής Εκμετάλλευσης</t>
  </si>
  <si>
    <t>Το έργο στοχεύει στην πρόληψη της εργασιακής εκμετάλλευσης ως μορφής εμπορίας ανθρώπων μέσω μιας πολυτομεακής και διακρατικής προσέγγισης και ενεργό εμπλοκή του επιχειρηματικού κόσμου για εισαγωγή διαδικασιών προς διασφάλιση εφοδιαστικών αλυσίδων χωρίς φαινόμενα εκμετάλλευσης.</t>
  </si>
  <si>
    <t>3.7.2.1</t>
  </si>
  <si>
    <t>Διακρατική συνάντηση 30 συμμετεχόντων για την καταγραφή καλών πρακτικών</t>
  </si>
  <si>
    <t>3.7.2.2</t>
  </si>
  <si>
    <t>Εγχειρίδιο με τυποποιημένες διαδικασίες λειτουργίας  (SOPs)</t>
  </si>
  <si>
    <t>Ολοκλήρωση εκσυγχρονισμού δομών φιλοξενίας και δημιουργία εξειδικευμένων δομών</t>
  </si>
  <si>
    <t>4.1</t>
  </si>
  <si>
    <t>Ανάπτυξη προγραμμάτων για την βελτίωση συνθηκών διαβίωσης στις δομές  </t>
  </si>
  <si>
    <t xml:space="preserve">Δράση που στοχεύει στην αναβάθμιση παροχής υλικών αγαθών και υπηρεσιών στις δομές. </t>
  </si>
  <si>
    <t>Γενική Γραμματεία Υποδοχής Αιτούντων Άσυλο</t>
  </si>
  <si>
    <t>4.1.1</t>
  </si>
  <si>
    <t>Παροχή υλικών συνθηκών υποδοχής σε αιτούντες άσυλο</t>
  </si>
  <si>
    <t xml:space="preserve"> Γενική Γραμματεία Υποδοχής Αιτούντων Άσυλο</t>
  </si>
  <si>
    <t>AMIF/BMVI</t>
  </si>
  <si>
    <t>4.1.1.1</t>
  </si>
  <si>
    <t>Εποπτεία και υποστήριξη του προσωπικού που απασχολείται στην παρακολούθηση των συμβάσεων σίτισης, συντήρησης και ασφάλειας για το σύνολο των περιφερειακών υπηρεσιών της ΥπΥΤ</t>
  </si>
  <si>
    <t>4.1.1.2</t>
  </si>
  <si>
    <t>Υλοποίηση τουλάχιστον μίας εκτελεστικής σύμβασης αναφορικά με τη σίτιση</t>
  </si>
  <si>
    <t>4.1.1.3</t>
  </si>
  <si>
    <t>Μετακινήσεις 2.000 διαμενόντων π.τ.χ. και ανιθαγενών σε Ε.Δ.Π.Φ.Α.Α , προς Δημόσιες Υπηρεσίες και νοσοκομεία, καθώς και επιστροφή αυτών</t>
  </si>
  <si>
    <t>4.1.1.4</t>
  </si>
  <si>
    <t>Έλεγχος επιλεξιμότητας και κατάρτιση λίστας πληρωμών δυνητικών δικαιούχων οικονομικού βοηθήματος</t>
  </si>
  <si>
    <t>4.1.1.5</t>
  </si>
  <si>
    <t>ARC TOOL: Σύσταση και λειτουργία Ομάδας Εργασίας και Επιτόπιων Επισκέψεων και Αυτοψιών για την αυτοαξιολόγηση των συνθηκών υποδοχής των ΕΔΠΦΑΑ με την χρήση του ψηφιακού εργαλείου ARC TOOL</t>
  </si>
  <si>
    <t>4.1.2</t>
  </si>
  <si>
    <t>Εξασφάλιση και αναβάθμιση της παροχής υπηρεσιών πρωτοβάθμιας υγείας σε Ελεγχόμενες Δομές/Κλειστές Ελεγχόμενες Δομές</t>
  </si>
  <si>
    <t>4.1.2.1</t>
  </si>
  <si>
    <t>Λειτουργία 8 Κινητών Μονάδων/Πολυϊατρείων για την ενίσχυση της παροχής υπηρεσιών πρωτοβάθμιας υγείας σε Ελεγχόμενες Δομές/Κλειστές Ελεγχόμενες Δομές</t>
  </si>
  <si>
    <t>4.1.2.2</t>
  </si>
  <si>
    <t xml:space="preserve">Παροχή υπηρεσιών ιατροφαρμακευτικής και ψυχοκοινωνικής υποστήριξης σε 65.000 διαμένοντες συνολικά μέσω του προγράμματος Ιπποκράτης Ι </t>
  </si>
  <si>
    <t>4.1.2.3</t>
  </si>
  <si>
    <t>Εποπτεία και Υποστήριξη των Διοικήσεων των Κέντρων Υποδοχής και Ταυτοποίησης/Κλειστών  Ελεγχόμενων Δομών/ Ελεγχόμενων Δομών Προσωρινής Φιλοξενίας Αιτούντων 'Ασυλο στην υλοποίηση του Προγράμματος ΙΠΠΟΚΡΑΤΗΣ ΙΙ</t>
  </si>
  <si>
    <t>4.2</t>
  </si>
  <si>
    <t>Αποσυμφόρηση και αναβάθμιση του εθνικού συστήματος υποδοχής  </t>
  </si>
  <si>
    <t>Η δράση στοχεύει στην διεύρυνση των υφιστάμενων δομών και στην λειτουργία ενός αποτελεσματικού μηχανισμού μετακινήσεων.</t>
  </si>
  <si>
    <t>Γενική Γραμματεία Υποδοχής Αιτούντων Άσυλο, Υπηρεσιακή Γραμματεία</t>
  </si>
  <si>
    <t>4.2.1</t>
  </si>
  <si>
    <t>Διεύρυνση της δυναμικότητας υφιστάμενων δομών φιλοξενίας για την ενίσχυση του Εθνικού Συστήματος Υποδοχής και απενεργοποίηση όσων παρουσιάζουν προκλήσεις λειτουργικότητας</t>
  </si>
  <si>
    <t>AMIF</t>
  </si>
  <si>
    <t>4.2.1.1</t>
  </si>
  <si>
    <t>Απογραφή και αξιολόγηση όλων των υφιστάμενων δομών υποδοχής, με καταγραφή της χωρητικότητας, της κατάστασης υποδομών, των παρεχόμενων υπηρεσιών και των λειτουργικών προκλήσεων</t>
  </si>
  <si>
    <t>4.2.1.2</t>
  </si>
  <si>
    <t>Αύξηση δυναμικότητας της Δομής Κατσικά κατά 614 θέσεις</t>
  </si>
  <si>
    <t>4.2.2</t>
  </si>
  <si>
    <t>Μηχανισμός Επείγουσας Μετακίνησης πολιτών τρίτων χωρών</t>
  </si>
  <si>
    <t>Το έργο αφορά στη δημιουργία ειδικού μηχανισμού επείγουσας μετακίνησης, με στόχο την άμεση και αποτελεσματική ανταπόκριση σε καταστάσεις κρίσης. Ο μηχανισμός θα περιλαμβάνει πρόβλεψη για την ταχεία μετακίνηση πληθυσμών ή ατόμων σε περιπτώσεις έκτακτης ανάγκης, όπως φυσικές καταστροφές, βία ή κοινωνικές αναταραχές σε δομές φιλοξενίας, ζητήματα υγειονομικής ασφάλειας και μαζικές αφίξεις πολιτών τρίτων χωρών</t>
  </si>
  <si>
    <t>4.2.2.1</t>
  </si>
  <si>
    <t xml:space="preserve">Υποβολή Έκθεσης-Μελέτης </t>
  </si>
  <si>
    <t>Εκθεση-Μελέτη-Έρευνα Δεδομένων</t>
  </si>
  <si>
    <t>4.2.2.2</t>
  </si>
  <si>
    <t>Άσκηση επείγουσας μετακίνησης πολιτών τρίτων χωρών από ή προς τα Κέντρα Υποδοχής και Ταυτοποίησης (ΚΥΤ)τις Κλειστές Ελεγχόμενες Δομές (ΚΕΔ), τις Κινητές Μονάδες Καταγραφής και Συντονισμού Μετακινήσεων (ΚΜΚΣΜ) και τις ΕΔΠΦΑΑ της ενδοχώρας, στο πλαίσιο της ενεργοποίησης του Μηχανισμού</t>
  </si>
  <si>
    <t>4.2.3</t>
  </si>
  <si>
    <t>Αναβάθμιση της υφιστάμενης δομής στη Χίο (ΒΙΑΛ)</t>
  </si>
  <si>
    <t>Στόχος του έργου είναι η αναβάθμιση των υποδομών της υφιστάμενης δομής στη Χίο (ΒΙΑΛ) και η διασφάλιση της ευθυγράμμισης των συνθηκών με τα πρότυπα υποδοχής της Ευρωπαϊκής Ένωσης.</t>
  </si>
  <si>
    <t>Ανοιχτός – Κλειστός Διαγωνισμός</t>
  </si>
  <si>
    <t>Άλλο Χρηματοδοτικό Εργαλείο</t>
  </si>
  <si>
    <t>4.2.3.1</t>
  </si>
  <si>
    <t>Κατάρτιση προμελέτης.</t>
  </si>
  <si>
    <t>4.2.3.2</t>
  </si>
  <si>
    <t>Έγκριση περιβαλλοντικών όρων (ΑΕΠΟ ή ΠΠΔ)</t>
  </si>
  <si>
    <t>Περιβαλλοντική Αδειοδότηση</t>
  </si>
  <si>
    <t>4.2.3.3</t>
  </si>
  <si>
    <t>Σύνταξη τευχών δημοπράτησης</t>
  </si>
  <si>
    <t>Σύνταξη Τευχών Δημοπράτησης</t>
  </si>
  <si>
    <t>4.2.3.4</t>
  </si>
  <si>
    <t>Ανάρτηση της διακήρυξης στο  ΚΗΜΔΗΣ.</t>
  </si>
  <si>
    <t>Έγκριση Τευχών Δημοπράτησης</t>
  </si>
  <si>
    <t>4.2.4</t>
  </si>
  <si>
    <t>Εγκατάσταση φωτοβολταϊκού σταθμού στη Δομή Βάστριας Λέσβου</t>
  </si>
  <si>
    <t>Στόχος του έργου είναι η εγκατάσταση και λειτουργία Φωτοβολταϊκού Σταθμού ανεξάρτητης παραγωγής ηλεκτρικής ενέργειας, συμπεριλαμβανομένου συστήματος αποθήκευσης ενέργειας στη Δομή Βάστριας Λέσβου.</t>
  </si>
  <si>
    <t>4.2.4.1</t>
  </si>
  <si>
    <t xml:space="preserve">Περιβαλλοντική αδειοδότηση από την αρμόδια περιβαλλοντική αρχή </t>
  </si>
  <si>
    <t>4.2.4.2</t>
  </si>
  <si>
    <t xml:space="preserve">Αίτημα  προς τον ΔΕΔΔΗΕ για όρους σύνδεσης της Δομής στο δίκτυο τεχνικούς και οικονομικούς </t>
  </si>
  <si>
    <t>4.2.4.3</t>
  </si>
  <si>
    <t>Δημοπράτηση του Έργου</t>
  </si>
  <si>
    <t>Διακήρυξη Διαγωνισμού</t>
  </si>
  <si>
    <t>4.2.4.4</t>
  </si>
  <si>
    <t>Ανάδειξη Αναδόχου</t>
  </si>
  <si>
    <t>4.2.5</t>
  </si>
  <si>
    <t>Εγκατάσταση μονάδας αφαλάτωσης για τη Δομή Βάστριας Λέσβου</t>
  </si>
  <si>
    <t>Στόχος του έργου είναι η εγκατάσταση και λειτουργία  μονάδας αφαλάτωσης συμπεριλαμβανομένου του δικτύου διανομής νερού για τις ανάγκες της Δομής Βάστριας Λέσβου.</t>
  </si>
  <si>
    <t>4.2.5.1</t>
  </si>
  <si>
    <t xml:space="preserve">Έκδοση Προσωρινής άδειας εγκατάστασης </t>
  </si>
  <si>
    <t>Άδεια Γης / Λοιπές Αδειοδοτήσεις</t>
  </si>
  <si>
    <t>4.2.5.2</t>
  </si>
  <si>
    <t>4.2.5.3</t>
  </si>
  <si>
    <t>Ανάθεση της σύμβασης κατασκευής</t>
  </si>
  <si>
    <t>4.3</t>
  </si>
  <si>
    <t xml:space="preserve">Ανάπτυξη δεξιοτήτων προσωπικού και ενίσχυση διαδικασιών </t>
  </si>
  <si>
    <t xml:space="preserve">Η δράση στοχεύει στην υλοποίηση εκπαιδεύσεων. </t>
  </si>
  <si>
    <t>4.3.1</t>
  </si>
  <si>
    <t>Υλοποίηση εκπαιδεύσεων προσωπικού της Υπηρεσίας Υποδοχής και Ταυτοποίησης</t>
  </si>
  <si>
    <t>Συστηματοποίηση της εκπαίδευσης του προσωπικού της ΥΠΥΤ με σκοπό την ενίσχυση των δεξιοτήτων του προσωπικού (συνεχές έργο)</t>
  </si>
  <si>
    <t>4.3.1.1</t>
  </si>
  <si>
    <t>Υλοποίηση εκπαιδεύσεων για τις νέες λειτουργικότητες του πληροφοριακού συστήματος ΑΛΚΥΟΝΗ ΙΙ</t>
  </si>
  <si>
    <t>4.3.1.2</t>
  </si>
  <si>
    <t>Εκπαίδευση του αρμόδιου προσωπικού σε ζητήματα ειδικών συνθηκών υποδοχής στα πλαίσια του νέου συμφώνου</t>
  </si>
  <si>
    <t>4.3.1.3</t>
  </si>
  <si>
    <t>Υλοποίηση εκπαιδεύσεων βάσει του επιχειρησιακού σχεδίου με το EUAA</t>
  </si>
  <si>
    <t>4.3.1.4</t>
  </si>
  <si>
    <t>Εκπαίδευση στη θεματική της πρόληψης και αντιμετώπισης της Έμφυλης Βίας</t>
  </si>
  <si>
    <t>4.3.1.5</t>
  </si>
  <si>
    <t xml:space="preserve">Εκπαίδευση του αρμόδιου προσωπικού στην Παιδική Προστασία </t>
  </si>
  <si>
    <t>4.3.2</t>
  </si>
  <si>
    <t>Σύνταξη, επικαιροποίηση και παρακολούθηση Διαδικασιών της Υπηρεσίας Υποδοχής και Ταυτοποίησης</t>
  </si>
  <si>
    <t xml:space="preserve">Σύνταξη, επικαιροποίηση και παρακολούθηση διαδικασιών της ΥΠΥΤ </t>
  </si>
  <si>
    <t>4.3.2.1</t>
  </si>
  <si>
    <t>Οδηγίες για την εφαρμογή των διατάξεων του Κανονισμού για τον Έλεγχο Διαλογής (Screening)</t>
  </si>
  <si>
    <t>4.3.2.2</t>
  </si>
  <si>
    <t>Επικαιροποίηση Διαδικασιών Φιλοξενίας και Προστασίας στις Δομές της Ηπειρωτικής Ελλάδος σύμφωνα με την νομοθεσία του Συμφώνου για την Μετανάστευση και το Άσυλο</t>
  </si>
  <si>
    <t>4.3.2.3</t>
  </si>
  <si>
    <t>Επικαιροποίηση Κανονισμού Λειτουργίας Δομών (ΕΔΠΦΑΑ)</t>
  </si>
  <si>
    <t>4.3.2.4</t>
  </si>
  <si>
    <t xml:space="preserve">Επικαιροποίηση Γενικού Κανονισμού Λειτουργίας των Κέντρων Υποδοχής και Ταυτοποίησης &amp; Κλειστών Ελεγχόμενων Δομών </t>
  </si>
  <si>
    <t>4.3.2.5</t>
  </si>
  <si>
    <t xml:space="preserve">Σύνταξη Εσωτερικού Κανονισμού Λειτουργίας των Κέντρων Υποδοχής και Ταυτοποίησης &amp; Κλειστών Ελεγχόμενων Δομών </t>
  </si>
  <si>
    <t>4.3.2.6</t>
  </si>
  <si>
    <t>Οδηγίες διαχείρισης επιστροφών αιτούντων άσυλο στην Ελλάδα, στο πλαίσιο του Κανονισμού ΑΜΜR.</t>
  </si>
  <si>
    <t>4.3.2.7</t>
  </si>
  <si>
    <t>Σύνταξη και επικαιροποίηση εγχειριδίων οδηγιών για τις λειτουργικότητες του ΠΣ ΑΛΚΥΟΝΗ ΙΙ</t>
  </si>
  <si>
    <t>4.3.2.8</t>
  </si>
  <si>
    <t>4.3.2.9</t>
  </si>
  <si>
    <t>Οδηγίες για την εφαρμογή της συνοριακής διαδικασίας στο πλαίσιο της Υποδοχής</t>
  </si>
  <si>
    <t>4.4</t>
  </si>
  <si>
    <t>Βελτίωση του πλαισίου λειτουργίας των δομών φιλοξενίας αιτούντων άσυλο</t>
  </si>
  <si>
    <t>Γενική Γραμματεία Υποδοχής Αιτούντων Άσυλο, 
Υπηρεσιακή Γραμματεία</t>
  </si>
  <si>
    <t>4.4.1</t>
  </si>
  <si>
    <t>Επιλογή νέων διοικητών για όλες τι δομές (ΚΥΤ/ΚΕΔ/ΕΔΠΦΑΑ) και ορισμός Αναπληρωτών Διοικητών σε ΕΔΠΦΑΑ</t>
  </si>
  <si>
    <t>Επιλογή νέων διοικητών για τις δομές όπου είναι απαραίτητο και ορισμός Αναπληρωτών Διοικητών</t>
  </si>
  <si>
    <t>4.4.1.1</t>
  </si>
  <si>
    <t>Ολοκλήρωση διαδικασιών ανανέωσης θητείας Διοικητών σε Δομές της ΥΠΥΤ</t>
  </si>
  <si>
    <t>4.5</t>
  </si>
  <si>
    <t>Παροχή αντισταθμιστικών ωφελημάτων στους τοπικούς πληθυσμούς </t>
  </si>
  <si>
    <t>Η δράση αποσκοπεί στην υποστήριξη των τοπικών πληθυσμών μέσω της καταβολής τελών και αποζημιώσεων στους Οργανισμούς της Τοπικής Αυτοδιοίκησης που συμβάλλουν στην αντιμετώπιση των συνεπειών του προσφυγικού-μεταναστευτικού, αλλά και της χρηματοδότησης νέων τοπικών έργων.</t>
  </si>
  <si>
    <t>4.5.1</t>
  </si>
  <si>
    <t>Χρηματοδότηση έργων από το Ταμείο Αλληλεγγύης.</t>
  </si>
  <si>
    <t>Χρηματοδότηση έργων, προμηθειών και μελετών για τη στήριξη των τοπικών κοινωνιών που επιβαρύνονται από τις μεταναστευτικές ροές, καθώς και από τη λειτουργία μονάδων φιλοξενίας για τη διαμονή πολιτών τρίτων χωρών. Δικαιούχοι χρηματοδότησης μπορεί να είναι οργανισμοί τοπικής αυτοδιοίκησης (ΟΤΑ) α΄ και β΄ βαθμού, νομικά πρόσωπα δημοσίου δικαίου αυτών, καθώς και νομικά πρόσωπα ιδιωτικού δικαίου του άρθρου 252 του Κώδικα Δήμων και Κοινοτήτων (ν. 3463/2006, Α΄ 116) το μετοχικό κεφάλαιο των οποίων ανήκει κατά πλειοψηφία στους ΟΤΑ.</t>
  </si>
  <si>
    <t>4.5.1.1</t>
  </si>
  <si>
    <t>Διεκπεραίωση αιτήσεων Δήμων</t>
  </si>
  <si>
    <t>4.5.1.2</t>
  </si>
  <si>
    <t>Ολοκλήρωση εγκρίσεων</t>
  </si>
  <si>
    <t>4.5.2</t>
  </si>
  <si>
    <t>Καταβολή ανταποδοτικών τελών στους Δήμους στα όρια των οποίων λειτουργούν μονάδες φιλοξενίας </t>
  </si>
  <si>
    <t>Ανταποδοτική καταβολή ενιαίου τέλους για οφειλές σε τέλη καθαριότητας, ηλεκτροφωτισμού και ακίνητης περιουσίας, στους Δήμους εντός των διοικητικών ορίων των οποίων λειτουργούν μονάδες προσωρινής φιλοξενίας μεταναστών. (συνεχές έργο)</t>
  </si>
  <si>
    <t>Υπουργείο Οικονομικών</t>
  </si>
  <si>
    <t>4.5.2.1</t>
  </si>
  <si>
    <t>Καταβολή Δημοτικών Τελών Δ' Τριμήνου 2025</t>
  </si>
  <si>
    <t>4.5.2.2</t>
  </si>
  <si>
    <t>Καταβολή Δημοτικών Τελών Α' Τριμήνου 2026</t>
  </si>
  <si>
    <t>4.5.2.3</t>
  </si>
  <si>
    <t>Καταβολή Δημοτικών Τελών Β' Τριμήνου 2026</t>
  </si>
  <si>
    <t>4.5.2.4</t>
  </si>
  <si>
    <t>Καταβολή Δημοτικών Τελών Γ' Τριμήνου 2026</t>
  </si>
  <si>
    <t>4.6</t>
  </si>
  <si>
    <t>Λειτουργία και αναβάθμιση συστήματος μητρώου Μη Κυβερνητικών Οργανώσεων (ΜΚΟ) και μελών ΜΚΟ</t>
  </si>
  <si>
    <t>Καταγραφή Φορέων και μελών τους, που συμμετέχουν στην υλοποίηση Δράσεων Διεθνούς Προστασίας, Μετανάστευσης και Κοινωνικής Ένταξης εντός της Ελληνικής Επικράτειας, στο Μητρώο Μ.Κ.Ο και έλεγχος αν τηρούνται όλοι οι απαιτούμενοι όροι και προϋποθέσεις που προβλέπονται από το ισχύον νομικό πλαίσιο.</t>
  </si>
  <si>
    <t>4.6.1</t>
  </si>
  <si>
    <t>Αναθεώρηση θεσμικού πλαισίου και διαδικασιών μητρώου ΜΚΟ και μελών ΜΚΟ</t>
  </si>
  <si>
    <t>Δημιουργία ηλεκτρονικής πλατφόρμας όπου εγγράφονται υποχρεωτικά μη κερδοσκοπικές οργανώσεις, εθελοντικές οργανώσεις και κάθε αντίστοιχη οργάνωση, ελληνική ή διεθνής, προκειμένου να είναι δυνατό να συμμετάσχουν στην υλοποίηση δράσεων διεθνούς προστασίας, μετανάστευσης και κοινωνικής ένταξης εντός της ελληνικής επικράτειας σύμφωνα με το οικείο θεσμικό πλαίσιο. Οι οργανώσεις θα μπορούν να υποβάλλουν ηλεκτρονικά όλα τα απαραίτητα δικαιολογητικά και στοιχεία, διευκολύνοντας τη συμμόρφωση και την επικοινωνία με τις δημόσιες αρχές. Η πλατφόρμα θα διαλειτουργεί με το κυβερνητικό νέφος gov.gr και άλλους κρατικούς φορείς , διασφαλίζοντας την αυτοματοποιημένη διασταύρωση και επικαιροποίηση των δεδομένων και θα συμβάλλει ουσιαστικά στη μείωση των διοικητικών βαρών, όπως απαιτείται από τις συστάσεις της έκθεσης της Ε.Ε. για το Κράτος Δικαίου. συνοπτικότερο</t>
  </si>
  <si>
    <t>4.6.1.1</t>
  </si>
  <si>
    <t>4.6.1.2</t>
  </si>
  <si>
    <t>Διενέργεια τουλάχιστον δύο (2) θεματικών συναντήσεων ετησίως με τις Οργανώσεις της ΚτΠ</t>
  </si>
  <si>
    <t>4.6.2</t>
  </si>
  <si>
    <t xml:space="preserve">Έλεγχος αιτήσεων και εγγραφή στο Μητρώο ΜΚΟ-Έλεγχος αιτήσεων και εγγραφή Μελών ΜΚΟ  </t>
  </si>
  <si>
    <t>4.6.2.1</t>
  </si>
  <si>
    <t>Ολοκλήρωση ελέγχου δικαιολογητικών ετήσιας επικαιροποίησης των ήδη εγγεγραμμένων ΜΚΟ για το έτος 2026 στο 50%</t>
  </si>
  <si>
    <t>4.6.2.2</t>
  </si>
  <si>
    <t xml:space="preserve">Έλεγχος αιτήσεων, έκδοση αποφάσεων εγγραφής και πιστοποίησης, απόρριψης, απενεργοποίηση και ενημέρωση διαδικτυακής εφαρμογής για τα φυσικά πρόσωπα των ήδη εγγεγραμμένων ΜΚΟ, κατ' ελάχιστο 200 αιτήσεις ανά υπάλληλο </t>
  </si>
  <si>
    <t>4.6.2.3</t>
  </si>
  <si>
    <t>Έλεγχος αιτήσεων και εισήγηση υπηρεσίας για το 100% των αιτήσεων ΜΚΟ που θα υποβληθούν μέχρι τον 10ο του 2026 εντός της εκ του νόμου προθεσμίας</t>
  </si>
  <si>
    <t>4.7</t>
  </si>
  <si>
    <t>ID 16763 Ψηφιακός μετασχηματισμός του συστήματος μετανάστευσης και ασύλου</t>
  </si>
  <si>
    <t>Η δράση περιλαμβάνει την ψηφιοποίηση και την ανάπτυξη συστήματος διαχείρισης εγγράφων για τη νόμιμη μετανάστευση, με στόχο την ενοποιημένη παρακολούθηση όλων των σχετικών διαδικασιών και τη δημιουργία ολοκληρωμένων ψηφιακών υπηρεσιών μετανάστευσης καθώς και την ενίσχυση των υποδομών κυβερνοασφάλειας του Υπουργείου. Προβλέπεται ακόμη η παροχή υψηλής ταχύτητας διαδικτύου στις προσωρινές εγκαταστάσεις διαμονής (ΡEA), η ανάπτυξη του συστήματος διαχείρισης αιτούντων άσυλο (ΥΠΕΡΙΩΝ) και η υλοποίηση ολοκληρωμένου ψηφιακού συστήματος διαχείρισης ηλεκτρονικής και φυσικής ασφάλειας (ΚΕΝΤΑΥΡΟΣ).</t>
  </si>
  <si>
    <t>4.7.1</t>
  </si>
  <si>
    <t xml:space="preserve">ΡΕΑ - Παροχή υψηλής ταχύτητας διαδικτύου στις προσωρινές εγκαταστάσεις διαμονής </t>
  </si>
  <si>
    <t xml:space="preserve">Σχεδιασμός, υλοποίηση, εγκατάσταση, παραμετροποίηση και λειτουργία τηλεπικοινωνιακών υποδομών στις Δομές προσωρινής υποδοχής και φιλοξενίας αιτούντων άσυλο/ προσφύγων και μεταναστών (Συνολικός π/υ 18.446.723,96 € με ISF) </t>
  </si>
  <si>
    <t>#185</t>
  </si>
  <si>
    <t>4.7.1.1</t>
  </si>
  <si>
    <t>Υλοποίηση Φυσικού Αντικειμένου(*)</t>
  </si>
  <si>
    <t>4.7.1.2</t>
  </si>
  <si>
    <t>Milestone 185: Βεβαίωση αποδοχής των παραδοτέων από τον Διαχειριστή/Αναθέτουσα αρχή του έργου "ΡΕΑ".</t>
  </si>
  <si>
    <t>Βεβαίωση Περαίωσης Έργου/ Έναρξη Λειτουργίας(*)</t>
  </si>
  <si>
    <t>4.7.2</t>
  </si>
  <si>
    <t>Δημιουργία ενός ολοκληρωμένου συστήματος εντοπισμού και προειδοποίησης πυρκαγιάς στη δασική περιοχή της Βάστριας Λέσβου</t>
  </si>
  <si>
    <t>Η κατασκευή δομής μεταναστών στη τοποθεσία Βάστρια, του Δήμου Μυτιλήνης, εντός δασικής περιοχής, καθιστά επιτακτική την ανάγκη της ανάπτυξης ενός ολοκληρωμένου συστήματος ανίχνευσης πυρκαγιάς για την έγκαιρη προειδοποίηση δασικής πυρκαγιάς. Το σύστημα ανίχνευσης πυρκαγιών για τη Λέσβο θα αποτελείται από αισθητήρες και σταθμούς ελέγχου που συμβάλλουν στην πρόληψη και τον εντοπισμό πιθανών πυρκαγιών</t>
  </si>
  <si>
    <t>4.7.2.1</t>
  </si>
  <si>
    <t>4.7.2.2</t>
  </si>
  <si>
    <t xml:space="preserve">Ολοκλήρωση εγκατάστασης συστήματος </t>
  </si>
  <si>
    <t>4.8</t>
  </si>
  <si>
    <t>Ασφάλεια και ετοιμότητα στις Δομές</t>
  </si>
  <si>
    <t>Η δράση στοχεύει στην ασφάλεια και την ετοιμότητα εντός των Δομών σε περιπτώσεις κρίσεων και εκτάκτων αναγκών</t>
  </si>
  <si>
    <t>4.8.1</t>
  </si>
  <si>
    <t>Διαλειτουργικότητα μεταξύ εμπλεκόμενων επιχειρησιακών Υπουργείων σε θέματα ασφάλειας και πολιτικής προστασίας σε περιφερειακές εγκαταστάσεις της Υπηρεσίας Υποδοχής και Ταυτοποίησης</t>
  </si>
  <si>
    <t>Το έργο στοχεύει στην βελτίωση των επικοινωνιών, στην αντιμετώπιση κρίσιμων καταστάσεων για την προστασία της ανθρώπινης ζωής και την μείωση πιθανότητας καταστροφής κρίσιμων υποδομών των εγκαταστάσεων της Υπηρεσίας Υποδοχής και Ταυτοποίησης, σε συνεργασία με το Υπουργείο Προστασίας του Πολίτη και το Υπουργείο Κλιματικής Κρίσης και Πολιτικής Προστασίας.</t>
  </si>
  <si>
    <t>Υπουργείο Προστασίας του Πολίτη, Υπουργείο Κλιματικής Κρίσης και Πολιτικής Προστασίας</t>
  </si>
  <si>
    <t>4.8.1.1</t>
  </si>
  <si>
    <t>Καταγραφή τουλάχιστον 22.000 περιστατικών στο Κέντρο Διαχείρισης Συμβάντων μέσω ηλεκτρονικών μέσων</t>
  </si>
  <si>
    <t>4.8.1.2</t>
  </si>
  <si>
    <t>Επίτευξη χρόνου ειδοποίησης προς την ιεραρχία εντός 20 λεπτών στο 100% των καταγεγραμμένων περιστατικών</t>
  </si>
  <si>
    <t>4.8.2</t>
  </si>
  <si>
    <t>Προετοιμασία και διεξαγωγή ασκήσεων ετοιμότητας σε Δομές/ΚΥΤ&amp;ΚΕΔ</t>
  </si>
  <si>
    <t xml:space="preserve"> Έλεγχος λειτουργιών και διαδικασιών προσωπικού/ εξοπλισμών και εμπλεκόμενων φορέων σε περιπτώσεις εκτάκτων αναγκών.</t>
  </si>
  <si>
    <t>4.8.2.1</t>
  </si>
  <si>
    <t>Επικαιροποίηση 30 τοπικών σχεδίων έκτακτης ανάγκης</t>
  </si>
  <si>
    <t>4.8.2.2</t>
  </si>
  <si>
    <t>Διεξαγωγή 1 άσκησης πεδίου</t>
  </si>
  <si>
    <t>4.8.2.3</t>
  </si>
  <si>
    <t>Διεξαγωγή 2 ασκήσεων επί χάρτου ανά 6μηνο</t>
  </si>
  <si>
    <t>4.8.2.4</t>
  </si>
  <si>
    <t>Διεξαγωγή ασκήσεων (πεδίου-επί χάρτου)</t>
  </si>
  <si>
    <t>4.9</t>
  </si>
  <si>
    <t>Αδέσποτα και ασφαλής συμβίωση</t>
  </si>
  <si>
    <t>Η δράση στοχεύει στην εκπαίδευση των διαμενόντων για την ασφαλή συμβίωση με τα ζώα και τον ρόλο τους στην Ευρώπη, και στην φροντίδα των αδέσποτων εντός των Δομών</t>
  </si>
  <si>
    <t>4.9.1</t>
  </si>
  <si>
    <t xml:space="preserve">Αλληλεγγύη και περίθαλψη: Προγράμματα για αδέσποτα στις Δομές </t>
  </si>
  <si>
    <t xml:space="preserve">Προγράμματα στειρώσεων, εμβολιασμών, σήμανσης και αποπαρασίτωσης αδέσποτων ζώων εντός των Δομών αρμοδιότητας της Υπηρεσίας Υποδοχής και Ταυτοποίησης και εκπαιδεύσεων στους διαμένοντες σχετικά με τον ρόλο των ζώων στην Ευρώπη και την ασφαλή συμβίωση. </t>
  </si>
  <si>
    <t>Ειδική Γραμματεία για την Προστασία των Ζώων Συντροφιάς</t>
  </si>
  <si>
    <t>Γενική Γραμματεία Υποδοχής Αιτούντων Άσυλο/</t>
  </si>
  <si>
    <t>4.9.1.1</t>
  </si>
  <si>
    <t>Ενημέρωση προσωπικού και όλων των συναρμόδιων φορέων για την αναγκαία φροντίδα των αδέσποτων ζώων που διαβιούν εντός επτά (7) ΕΔΠΦΑΑ</t>
  </si>
  <si>
    <t>4.9.1.2</t>
  </si>
  <si>
    <t>Σύσταση και Λειτουργία μιας Ομάδας Εργασίας για την Ενίσχυση της συντονισμένης δράσης μεταξύ όλων των συναρμόδιων φορέων για την παροχή ιατρικής φροντίδας, στείρωσης, σήμανσης  και εμβολιασμού σε αδέσποτα ζώα που διαβιούν εντός επτά (7) ΕΔΠΦΑΑ</t>
  </si>
  <si>
    <t>I</t>
  </si>
  <si>
    <t>I.1</t>
  </si>
  <si>
    <t>Πολιτικές του Υπουργείου Μετανάστευσης και Ασύλου για την πρόληψη και την αντιμετώπιση της παιδικής σεξουαλικής κακοποίησης</t>
  </si>
  <si>
    <t>Η δράση σχετίζεται με τον σχεδιασμό Κώδικα Δεοντολογίας και Πολιτικής Παιδικής Προστασίας για επαγγελματίες, την ανάπτυξη διαδικασιών παραπομπής σε περιστατικά κακοποίησης ασυνόδευτων ανηλίκων, το μοντέλο στήριξης θυμάτων σεξουαλικής κακοποίησης, την λειτουργία κινητών μονάδων και κέντρων ενημέρωσης σε Αθήνα &amp; Θεσσαλονίκη και την πρόληψη σε δομές Υπηρεσίας Υποδοχής και Ταυτοποίησης.</t>
  </si>
  <si>
    <t>Γενική Γραμματεία Ευάλωτων Πολιτών και Θεσμικής Προστασίας, Γενική Γραμματεία Υποδοχής Αιτούντων Άσυλο</t>
  </si>
  <si>
    <t>I.1.1</t>
  </si>
  <si>
    <t>Σχεδιασμός ενός Κώδικα Δεοντολογίας για τους επαγγελματίες που εργάζονται με ασυνόδευτους ανήλικους και Πολιτικής Παιδικής Προστασίας για κάθε φορέα που εργάζεται για ασυνόδευτους ανηλίκους</t>
  </si>
  <si>
    <t xml:space="preserve">Το έργο αυτό στοχεύει στην αποτύπωση των βασικών δεοντολογικών αρχών που πρέπει να τηρούν όλοι οι επαγγελματίες που εργάζονται με ασυνόδευτους ανηλίκους, τις υποχρεώσεις των εργαζομένων και τυχόν εθελοντών κατά την εργασία τους με παιδιά ή για παιδιά, καθώς και τα μέτρα που πρέπει να λαμβάνονται με την τυχόν παραβίαση αυτών. Επιπροσθέτως, στο έργο αυτό εντάσσεται και η δημιουργία μιας πρότυπης Πολιτικής Παιδικής Προστασίας, η οποία διαπνέεται από τις αρχές της Διεθνούς Σύμβασης των Ηνωμένων Εθνών για τα Δικαιώματα του Παιδιού και προβλέπει την τήρηση των αρχών που βασίζονται στο διεθνές, ευρωπαϊκό και εθνικό δίκαιο περί προστασίας των παιδιών από κάθε μορφή βίας, κακομεταχείρισης ή εκμετάλλευσης.  </t>
  </si>
  <si>
    <t>I.1.1.1</t>
  </si>
  <si>
    <t>Ανάπτυξη Πολιτικής Παιδικής Προστασίας</t>
  </si>
  <si>
    <t>I.1.1.2</t>
  </si>
  <si>
    <t>Διαβούλευση σχεδίου με συναρμόδιες υπηρεσίες και διεθνείς οργανισμούς</t>
  </si>
  <si>
    <t>I.1.2</t>
  </si>
  <si>
    <t>Ανάπτυξη προτύπων διαδικασιών λειτουργίας για τη δημιουργία συστήματος παραπομπής και ανταπόκρισης σε περιστατικά κακοποίησης  και εκμετάλλευσης ασυνόδευτων ανηλίκων</t>
  </si>
  <si>
    <t>Σχεδιασμός και ανάπτυξη τυποποιημένων διαδικασιών διαχείρισης και παραπομπής περιπτώσεων κακοποίησης  και εκμετάλλευσης ασυνόδευτων ανηλίκων που βρίσκονται υπό το πλαίσιο προστασίας της Γενικής Γραμματείας (φιλοξενία, επιτροπεία).</t>
  </si>
  <si>
    <t>I.1.2.1</t>
  </si>
  <si>
    <t>Έκδοση οδηγιών για την ανταπόκριση σε πιθανά περιστατικά εμπορίας ανηλίκων</t>
  </si>
  <si>
    <t>I.1.3</t>
  </si>
  <si>
    <t>Λειτουργία κινητών μονάδων παιδικής προστασίας και κέντρων ενημέρωσης σε Αθήνα &amp; Θεσσαλονίκη στο πλαίσιο του Εθνικού Μηχανισμού Επείγουσας Ανταπόκρισης.</t>
  </si>
  <si>
    <t>Βασικός άξονας του έργου, το οποίο συντονίζεται από τον ΕΜΕΑ είναι η λειτουργία των 2 κινητών μονάδων στην Αθήνα και μιας στη Θεσσαλονίκη για τον εντοπισμό, την άμεση υποστήριξη και τη μεταφορά σε ασφαλή στέγη ασυνόδευτων ανηλίκων σε κίνδυνο, θύματα βίας, εμπορίας ανθρώπων, εκμετάλλευσής ή κακοποίησης. Για την υποστήριξη της λειτουργίας του Ε.Μ.Ε.Α. λειτουργούν ένα κέντρο ενημέρωσης στην Αθήνα και ένα κέντρο ενημέρωσης στη Θεσσαλονίκη, με σκοπό την υποστήριξη ανήλικων που είναι σε ανάγκη προστασίας, την αξιολόγηση του βέλτιστου συμφέροντός τους και την παραπομπή σε στέγαση. Το έργο πραγματοποιείται με βάση προγραμματική συμφωνία μεταξύ του YMA και των ΜΚΟ Άρσις και Δίκτυο για τα δικαιώματα του παιδιού.</t>
  </si>
  <si>
    <t>I.1.3.1</t>
  </si>
  <si>
    <t>I.1.3.2</t>
  </si>
  <si>
    <t>Υπόστηριξη 1200 ασυνόδευτων ανηλίκων που διαβιούν άστεγα</t>
  </si>
  <si>
    <t>I.1.4</t>
  </si>
  <si>
    <t xml:space="preserve">Δράσεις πρόληψης και ευαισθητοποίησης σε δομές της Υπηρεσίας Υποδοχής και Ταυτοποίησης </t>
  </si>
  <si>
    <t>Διενέργεια δράσεων από την Υπηρεσία Υποδοχής και Ταυτοποίησης με στόχο την ευαισθαιτηποίηση για θέματα κακοποίησης και εκμετάλλευσης ανηλίκων.</t>
  </si>
  <si>
    <t>I.1.4.1</t>
  </si>
  <si>
    <t>Ενημερωτική εκστρατεία για τη διάδοση και ορθή εφαρμογή της Πολιτικής Παιδικής Προστασίας της ΥΠΥΤ, σε κάθε περιφερειακή της Υπηρεσία</t>
  </si>
  <si>
    <t>I.1.4.2</t>
  </si>
  <si>
    <t xml:space="preserve"> Ανάπτυξη και αξιοποίηση ενημερωτικού υλικού σχετικά με την παιδική προστασία</t>
  </si>
  <si>
    <t>II</t>
  </si>
  <si>
    <t>Εθνικό Σχέδιο για τα Δικαιώματα του Παιδιού</t>
  </si>
  <si>
    <t>II.1</t>
  </si>
  <si>
    <t>Πολιτικές του Υπουργείου Μετανάστευσης και Ασύλου για την προστασία των δικαιωμάτων του παιδιού</t>
  </si>
  <si>
    <t xml:space="preserve">Η δράση σχετίζεται με την φιλοξενία ασυνόδευτων ανηλίκων και την συνέχιση Εθνικού Μηχανισμού Επείγουσας Ανταπόκρισης. </t>
  </si>
  <si>
    <t>II.1.1</t>
  </si>
  <si>
    <t>Λειτουργία θέσεων φιλοξενίας σε εποπτευόμενα διαμερίσματα για ασυνόδευτους ανηλίκους 16 ετών και άνω </t>
  </si>
  <si>
    <t>Βασικός σκοπός του έργου είναι η υποστήριξη των ασυνόδευτων ανηλίκων μέσω εξατομικευμένης φροντίδας και προστασίας αλλά και ενίσχυση της αυτονόμησής τους στο πλαίσιο της μετάβασης στην ενηλικίωση, η οποία συνίσταται στη διαβίωση σε εποπτευόμενα διαμερίσματα ημιαυτόνομης διαβίωσης. Φορείς λειτουργίας των ΕΔΗΔ χρηματοδοτούνται για να προσφέρουν τις υπηρεσίες βάσει του οικείου θεσμικού πλαισίου. (συνεχές έργο)</t>
  </si>
  <si>
    <t>ΕΠ ΤΑΜΕ 2014-2020 &amp; ΕΠ ΤΑΜΕ 2021-2027</t>
  </si>
  <si>
    <t>II.1.1.1</t>
  </si>
  <si>
    <t>II.1.1.2</t>
  </si>
  <si>
    <t>II.1.2</t>
  </si>
  <si>
    <t>Λειτουργία θέσεων φιλοξενίας σε κέντρα φιλοξενίας ασυνόδευτων ανηλίκων</t>
  </si>
  <si>
    <t>Στόχος του έργου είναι η διασφάλιση επαρκούς αριθμού θέσεων φιλοξενίας σε κέντρα φιλοξενίας για τα ασυνόδευτα παιδιά στην Ελλάδα προκειμένου να παρέχεται ένα επαρκές πλαίσιο παιδικής προστασίας και φροντίδας (συνεχές έργο)</t>
  </si>
  <si>
    <t>ΕΠ ΤΑΜΕ 2021-2027</t>
  </si>
  <si>
    <t>II.1.2.1</t>
  </si>
  <si>
    <t>II.1.2.2</t>
  </si>
  <si>
    <t>III</t>
  </si>
  <si>
    <t>Μια Ελλάδα με Όλους για Όλους: Εθνική Στρατηγική για τα Δικαιώματα των Ατόμων με Αναπηρία 2024-2030</t>
  </si>
  <si>
    <t>III.1</t>
  </si>
  <si>
    <t>Διασφάλιση προστασίας σε καταστάσεις κινδύνου και έκτακτων ανθρωπιστικών αναγκών</t>
  </si>
  <si>
    <t>Η δράση σχετίζεται με την προστασία ατόμων με αναπηρία, την εφαρμογή του Ευρωπαϊκού Συστήματος Ασύλου για ευάλωτους, την εκπαίδευση υπευθύνων και την διασφάλιση προσβασιμότητας σε δημόσια κτήρια και υπηρεσίες.</t>
  </si>
  <si>
    <t>III.1.1</t>
  </si>
  <si>
    <t>46. Ανάπτυξη δράσεων για την εγγύηση της ασφάλειας και της προστασίας των ατόμων με αναπηρία, ιδίως, δε, των ανηλίκων, σε κέντρα υποδοχής και δομές φιλοξενίας.</t>
  </si>
  <si>
    <t xml:space="preserve">Εξασφάλιση της πρόσβασης των ΑμεΑ στα καταλύματα και στις παρεχόμενες υπηρεσίες των Δομών της Υπηρεσίας Υποδοχής και Ταυτοποίησης </t>
  </si>
  <si>
    <t>Υπουργείο Επικρατείας</t>
  </si>
  <si>
    <t>III.1.1.1</t>
  </si>
  <si>
    <t>Διενέργεια στοχευμένων συναντήσεων με διαμένοντες εντός των Περιφερειακών Υπηρεσιών της ΥΠΥΤ, οι οποίοι αντιμετωπίζουν θέματα αναπηρίας</t>
  </si>
  <si>
    <t>III.1.1.2</t>
  </si>
  <si>
    <t>Ευαισθητοποίηση του προσωπικού των δομών της Υπηρεσίας Υποδοχής και Ταυτοποίησης σε θέματα προστασίας ατόμων με αναπηρία</t>
  </si>
  <si>
    <t>III.1.1.3</t>
  </si>
  <si>
    <t>Διαμόρφωση πρότασης χρηματοδότησης για την δημιουργία ενός χώρου φιλοξενίας 50 θέσεων για άτομα με αναπηρία σε επιλεγμένη δομή του Εθνικού Συστήματος Υποδοχής</t>
  </si>
  <si>
    <t>III.2</t>
  </si>
  <si>
    <t xml:space="preserve"> Ανεμπόδιστη πρόσβαση στο φυσικό και δομημένο περιβάλλον</t>
  </si>
  <si>
    <t>Η δράση αφορά στην υλοποίηση παρεμβάσεων για τη διασφάλιση της προσβασιμότητας σε όλα τα δημόσια κτήρια και υπηρεσίες.</t>
  </si>
  <si>
    <t>Γενικός Γραμματέας Υποδοχής Αιτούντων Άσυλο</t>
  </si>
  <si>
    <t>III.2.1</t>
  </si>
  <si>
    <t>8. Υλοποίηση παρεμβάσεων διασφάλισης της φυσικής προσβασιμότητας σε όλα τα δημόσια κτήρια (δομές πρωτοβάθμιας φροντίδας υγείας και νοσοκομεία, δικαστήρια, αστυνομικά τμήματα, σωφρονιστικά καταστήματα, κτήρια παροχής υπηρεσιών σε κοινό, δημαρχεία, εφορίες κλπ.) της κεντρικής, αποκεντρωμένης και τοπικής διοίκησης και αυτοδιοίκησης και των εποπτευόμενων φορέων τους.</t>
  </si>
  <si>
    <t>III.3</t>
  </si>
  <si>
    <t xml:space="preserve"> Ευαισθητοποίηση της κοινωνίας, αύξηση της ορατότητας, επιμόρφωση της Δημόσιας Διοίκησης και ενδυνάμωση του αναπηρικού κινήματος</t>
  </si>
  <si>
    <t>Η δράση σχετίζεται με τη διενέργεια εκστρατειών ενημέρωσης για τα δικαιώματα των ατόμων με αναπηρία σε προσβάσιμες μορφές.</t>
  </si>
  <si>
    <t>III.3.1</t>
  </si>
  <si>
    <t>130. Διενέργεια εκστρατειών σε προσβάσιμες μορφές για την ενημέρωση των ατόμων με αναπηρία σχετικά με τα δικαιώματά τους.</t>
  </si>
  <si>
    <t>Οργάνωση ενημερωτικών εκστρατειών σε προσβάσιμες μορφές για την ευαισθητοποίηση των ατόμων με αναπηρία για τα δικαιώματά τους.</t>
  </si>
  <si>
    <t>ΟΧΙ</t>
  </si>
  <si>
    <t>III.4</t>
  </si>
  <si>
    <t>Δράσεις για την υλοποίηση της Εθνικής Στρατηγικής: i) Συγκέντρωση δεδομένων, μέτρηση προόδου και διακυβέρνηση</t>
  </si>
  <si>
    <t>Δράση για την συγκέντρωση δεδομένων για άτομα με αναπηρία, την συνεργασία με αρμόδιους φορείς και την ενσωμάτωσή τους σε Εθνική Στρατηγική και κυβερνητικά σχέδια δράσης.</t>
  </si>
  <si>
    <t>III.4.1</t>
  </si>
  <si>
    <t xml:space="preserve">156. Ανάπτυξη οριζόντιου σχεδίου για τη συγκέντρωση στατιστικών δεδομένων σχετικά με την κατάσταση των ατόμων με αναπηρία, με στόχο την υποστήριξη του σχεδιασμού πολιτικών και δράσεων. Η συνεργασία του Συντονιστικού Μηχανισμού με κάθε αρμόδιο φορέα ανά τομέα πολιτικής, την Ελληνική Στατιστική Αρχή, τη Eurostat, την Εθνική Αρχή Προσβασιμότητας, την Εθνική Συνομοσπονδία Ατόμων με Αναπηρία και το Παρατηρητήριό της, καθώς και με την επιστημονική και ερευνητική κοινότητα στην Ελλάδα και στο εξωτερικό, για τη βελτιστοποίηση της συγκέντρωσης δεδομένων αποτελεί προτεραιότητα της Εθνικής Στρατηγικής.
</t>
  </si>
  <si>
    <t>Σχεδίαση ενός ολοκληρωμένου πλάνου για τη συλλογή στατιστικών στοιχείων σχετικά με την κατάσταση των ατόμων με αναπηρία, με στόχο την υποστήριξη του σχεδιασμού πολιτικών και δράσεων. Η συνεργασία του Συντονιστικού Μηχανισμού με αρμόδιους φορείς, την Ελληνική Στατιστική Αρχή, τη Eurostat, την Εθνική Αρχή Προσβασιμότητας, την Εθνική Συνομοσπονδία Ατόμων με Αναπηρία και το Παρατηρητήριο της, καθώς και με την επιστημονική κοινότητα στην Ελλάδα και στο εξωτερικό, για την αποτελεσματική συλλογή δεδομένων, αποτελεί κεντρική προτεραιότητα της Εθνικής Στρατηγικής.</t>
  </si>
  <si>
    <t>III.4.2</t>
  </si>
  <si>
    <t>157. Ταυτόχρονη υιοθέτηση της Εθνικής Στρατηγικής και της εξειδίκευσής της στα Ετήσια Σχέδια Δράσης των Υπουργείων, καθώς και στο Ενοποιημένο Σχέδιο Κυβερνητικής Πολιτικής, ούτως ώστε να είναι εγγυημένη η ενσωμάτωση της αναπηρίας σε κάθε τομέα πολιτικής και σύνθεση δέσμης δράσεων.</t>
  </si>
  <si>
    <t>Η παράλληλη υιοθέτηση της Εθνικής Στρατηγικής και της εξειδίκευσής της στα Ετήσια Σχέδια Δράσης των Υπουργείων, καθώς και στο Ενοποιημένο Σχέδιο Κυβερνητικής Πολιτικής, διασφαλίζοντας την ενσωμάτωση της αναπηρίας σε όλους τους τομείς πολιτικής και την ανάπτυξη συντονισμένων δράσεων.</t>
  </si>
  <si>
    <t>Τίτλος νομοθετικής παρέμβασης και έκδοσης κρίσιμης δευτερογενούς νομοθεσίας</t>
  </si>
  <si>
    <t>Τρίμηνο προγραμματισμένης κατάθεσης</t>
  </si>
  <si>
    <t>Στόχος ή στόχοι με τους οποίους συνδέεται</t>
  </si>
  <si>
    <t>Μέτρα εφαρμογής των Κανονισμών του Συμφώνου και ενσωμάτωση της αναθεωρημένης Οδηγίας Υποδοχής αιτούντων διεθνούς προστασίας (Νόμος)</t>
  </si>
  <si>
    <t>Q2 2026</t>
  </si>
  <si>
    <t>Στόχος 1: Ανάληψη διεθνών πρωτοβουλιών, εφαρμογή κοινών Ευρωπαϊκών Πολιτικών, ενίσχυση του συστήματος Ασύλου και εφαρμογή του νομοθετικού πλαισίου για τις επιστροφές</t>
  </si>
  <si>
    <t>Έκδοση κοινής υπουργικής απόφασης κατάρτισης εθνικού καταλόγου ασφαλών τρίτων χωρών</t>
  </si>
  <si>
    <t>Q4 2026</t>
  </si>
  <si>
    <t>Έκδοση  κοινής υπουργικής απόφασης κατάρτισης εθνικού καταλόγου ασφαλών  χωρών καταγωγής</t>
  </si>
  <si>
    <t>Έκδοση Υπουργικής Απόφασης για την τροποποίηση της διάρκειας ισχύος των αδειών διαμονής των δικαιούχων προσωρινής προστασίας</t>
  </si>
  <si>
    <t>Q1 2026</t>
  </si>
  <si>
    <t xml:space="preserve">Γενικές Οδηγίες </t>
  </si>
  <si>
    <t xml:space="preserve">Η τρέχουσα μεθοδολογία σταδιοποίησης  τυποποιεί τις διαδικασίες υλοποίησης έργων δημιουργώντας ένα ενιαίο μοντέλο παρακολούθησης. Βασική προϋπόθεση για το σκοπό αυτό, αποτελεί ο καθορισμός ενός συνόλου υποχρεωτικών οροσήμων με συγκεκριμένη χρονική αλληλουχία προκειμένου να διαμορφωθεί το κρίσιμο μονοπάτι υλοποίησης του έργου. Παράλληλα, δίνεται η δυνατότητα επιλογής και προαιρετικών οροσήμων για την καλύτερη παρακολούθηση. 
Λαμβάνοντας υπόψη τον όγκο των έργων προς διαχείριση, η τρέχουσα μεθοδολογία σταδιοποίησης θα εφαρμοστεί μόνο σε έργα εμβληματικού χαρακτήρα  και σε έργα του Ταμείου Ανάκαμψης (Εμβληματικά/RRP). Για τα υπόλοιπα έργα η μεθοδολογία επιτρέπει μόνο την επιλογή τυποποιημένων οροσήμων.
Τα Εμβληματικά/RRP έργα αρχικά κατηγοριοποιούνται σε:
•	Μεταρρύθμιση, 
•	Επένδυση
Περαιτέρω τα παραπάνω εξειδικεύονται σε επιμέρους κατηγορίες έργου π.χ. Μεταρρύθμιση/ πρωτογενής νομοθεσία ή Επένδυση/ ανοιχτός-κλειστός διαγωνισμός. </t>
  </si>
  <si>
    <t>Οδηγίες συμπλήρωσης ανά στήλη</t>
  </si>
  <si>
    <t>Στήλη "Κατηγορία"</t>
  </si>
  <si>
    <r>
      <t>Επιλέγετε από τη λίστα αν η καταχώρηση στη γραμμή αυτή αφορά σε</t>
    </r>
    <r>
      <rPr>
        <b/>
        <sz val="11"/>
        <color theme="1"/>
        <rFont val="Calibri"/>
        <family val="2"/>
        <charset val="161"/>
        <scheme val="minor"/>
      </rPr>
      <t xml:space="preserve"> Δράση, Έργο </t>
    </r>
    <r>
      <rPr>
        <sz val="11"/>
        <color theme="1"/>
        <rFont val="Calibri"/>
        <family val="2"/>
        <charset val="161"/>
        <scheme val="minor"/>
      </rPr>
      <t>ή</t>
    </r>
    <r>
      <rPr>
        <b/>
        <sz val="11"/>
        <color theme="1"/>
        <rFont val="Calibri"/>
        <family val="2"/>
        <charset val="161"/>
        <scheme val="minor"/>
      </rPr>
      <t xml:space="preserve"> Ορόσημο.</t>
    </r>
  </si>
  <si>
    <t>Στήλη "Α/Α Δραστηριότητας"</t>
  </si>
  <si>
    <r>
      <t xml:space="preserve">Συμπληρώνεται ο αύξοντας αριθμός της/του </t>
    </r>
    <r>
      <rPr>
        <b/>
        <sz val="11"/>
        <color theme="1"/>
        <rFont val="Calibri"/>
        <family val="2"/>
        <charset val="161"/>
      </rPr>
      <t>Δράσης, Έργου ή Οροσήμου</t>
    </r>
    <r>
      <rPr>
        <sz val="11"/>
        <color theme="1"/>
        <rFont val="Calibri"/>
        <family val="2"/>
        <charset val="161"/>
      </rPr>
      <t xml:space="preserve"> του ΕΣΔ, ακολουθώντας τη δομή ενός διαγράμματος δέντρου.</t>
    </r>
  </si>
  <si>
    <t>Στήλη "Τίτλος"</t>
  </si>
  <si>
    <r>
      <t xml:space="preserve">Συμπληρώνεται ο τίτλος της/του </t>
    </r>
    <r>
      <rPr>
        <b/>
        <sz val="11"/>
        <color theme="1"/>
        <rFont val="Calibri"/>
        <family val="2"/>
        <charset val="161"/>
      </rPr>
      <t>Δράσης, Έργου ή Οροσήμου</t>
    </r>
    <r>
      <rPr>
        <sz val="11"/>
        <color theme="1"/>
        <rFont val="Calibri"/>
        <family val="2"/>
        <charset val="161"/>
      </rPr>
      <t>.</t>
    </r>
  </si>
  <si>
    <t>Στήλη "Περιγραφή"</t>
  </si>
  <si>
    <r>
      <t xml:space="preserve">Συμπληρώνεται η περιγραφή της/του </t>
    </r>
    <r>
      <rPr>
        <b/>
        <sz val="11"/>
        <color theme="1"/>
        <rFont val="Calibri"/>
        <family val="2"/>
        <charset val="161"/>
      </rPr>
      <t>Δράσης ή Έργου</t>
    </r>
    <r>
      <rPr>
        <sz val="11"/>
        <color theme="1"/>
        <rFont val="Calibri"/>
        <family val="2"/>
        <charset val="161"/>
      </rPr>
      <t>. Τα ορόσημα αναγράφονται μόνο ως τίτλοι και η περιγραφή τους είναι προαιρετική.</t>
    </r>
  </si>
  <si>
    <t>Στήλη "Εμβηματικά/RRF"</t>
  </si>
  <si>
    <r>
      <t xml:space="preserve">Συμπληρώνεται μόνο σε επίπεδο </t>
    </r>
    <r>
      <rPr>
        <b/>
        <sz val="11"/>
        <color theme="1"/>
        <rFont val="Calibri"/>
        <family val="2"/>
        <charset val="161"/>
      </rPr>
      <t xml:space="preserve">'Εργου </t>
    </r>
    <r>
      <rPr>
        <sz val="11"/>
        <color theme="1"/>
        <rFont val="Calibri"/>
        <family val="2"/>
        <charset val="161"/>
      </rPr>
      <t>(μπλέ κελί) και γ</t>
    </r>
    <r>
      <rPr>
        <b/>
        <sz val="11"/>
        <color theme="1"/>
        <rFont val="Calibri"/>
        <family val="2"/>
        <charset val="161"/>
      </rPr>
      <t xml:space="preserve">ια όλα τα έργα . </t>
    </r>
    <r>
      <rPr>
        <sz val="11"/>
        <color theme="1"/>
        <rFont val="Calibri"/>
        <family val="2"/>
        <charset val="161"/>
      </rPr>
      <t xml:space="preserve">
    Επιλογή √ για έργα που έχουν χαρακτηριστεί Εμβλητικά ή έργα του ΤΑΑ. 
    Επιλογή - για </t>
    </r>
    <r>
      <rPr>
        <b/>
        <sz val="11"/>
        <color theme="1"/>
        <rFont val="Calibri"/>
        <family val="2"/>
        <charset val="161"/>
      </rPr>
      <t xml:space="preserve">μη </t>
    </r>
    <r>
      <rPr>
        <sz val="11"/>
        <color theme="1"/>
        <rFont val="Calibri"/>
        <family val="2"/>
        <charset val="161"/>
      </rPr>
      <t>εμβληματικά ή έργα ΤΑΑ.
Για περισσότερα βλ. και αρχείο με τίτλο "Μηχανισμός Σταδιοποίησης Έργων ΕΣΔ"</t>
    </r>
  </si>
  <si>
    <t>Στήλη "Είδος Έργου"</t>
  </si>
  <si>
    <r>
      <t xml:space="preserve">Συμπληρώνεται </t>
    </r>
    <r>
      <rPr>
        <b/>
        <sz val="11"/>
        <color theme="1"/>
        <rFont val="Calibri"/>
        <family val="2"/>
        <charset val="161"/>
      </rPr>
      <t xml:space="preserve">μόνο σε επίπεδο Έργου </t>
    </r>
    <r>
      <rPr>
        <sz val="11"/>
        <color theme="1"/>
        <rFont val="Calibri"/>
        <family val="2"/>
        <charset val="161"/>
      </rPr>
      <t>(μπλέ κελί) και</t>
    </r>
    <r>
      <rPr>
        <b/>
        <sz val="11"/>
        <color theme="1"/>
        <rFont val="Calibri"/>
        <family val="2"/>
        <charset val="161"/>
      </rPr>
      <t xml:space="preserve"> για όλα τα έργα, </t>
    </r>
    <r>
      <rPr>
        <sz val="11"/>
        <color theme="1"/>
        <rFont val="Calibri"/>
        <family val="2"/>
        <charset val="161"/>
      </rPr>
      <t xml:space="preserve">με τιμές </t>
    </r>
    <r>
      <rPr>
        <b/>
        <sz val="11"/>
        <color theme="1"/>
        <rFont val="Calibri"/>
        <family val="2"/>
        <charset val="161"/>
      </rPr>
      <t xml:space="preserve">Μεταρρύθμιση, Επένδυση </t>
    </r>
    <r>
      <rPr>
        <sz val="11"/>
        <color theme="1"/>
        <rFont val="Calibri"/>
        <family val="2"/>
        <charset val="161"/>
      </rPr>
      <t>ή</t>
    </r>
    <r>
      <rPr>
        <b/>
        <sz val="11"/>
        <color theme="1"/>
        <rFont val="Calibri"/>
        <family val="2"/>
        <charset val="161"/>
      </rPr>
      <t xml:space="preserve"> Άλλο (μόνο αν η προηγούμενη στήλη έχει τιμή "-"). </t>
    </r>
    <r>
      <rPr>
        <sz val="11"/>
        <color theme="1"/>
        <rFont val="Calibri"/>
        <family val="2"/>
        <charset val="161"/>
      </rPr>
      <t xml:space="preserve">
</t>
    </r>
  </si>
  <si>
    <t>Στήλη "Κατηγορία έργου / οροσήμου"</t>
  </si>
  <si>
    <t>Συμπληρώνεται σε επίπεδο έργου ή οροσήμου βάσει των επιλογών που έχουν γίνει στις δύο προηγούμενες στήλες. 
Για περισσότερα βλ. και αρχείο με τίτλο "Μηχανισμός Σταδιοποίησης Έργων ΕΣΔ"</t>
  </si>
  <si>
    <t>Στήλη "Έναρξη"</t>
  </si>
  <si>
    <r>
      <t xml:space="preserve">Συμπληρώνεται </t>
    </r>
    <r>
      <rPr>
        <b/>
        <sz val="11"/>
        <color theme="1"/>
        <rFont val="Calibri"/>
        <family val="2"/>
        <charset val="161"/>
      </rPr>
      <t>μόνο σε επίπεδο 'Εργου</t>
    </r>
    <r>
      <rPr>
        <sz val="11"/>
        <color theme="1"/>
        <rFont val="Calibri"/>
        <family val="2"/>
        <charset val="161"/>
      </rPr>
      <t xml:space="preserve"> (μπλέ κελί) και </t>
    </r>
    <r>
      <rPr>
        <b/>
        <sz val="11"/>
        <color theme="1"/>
        <rFont val="Calibri"/>
        <family val="2"/>
        <charset val="161"/>
      </rPr>
      <t>για όλα τα Έργα</t>
    </r>
    <r>
      <rPr>
        <sz val="11"/>
        <color theme="1"/>
        <rFont val="Calibri"/>
        <family val="2"/>
        <charset val="161"/>
      </rPr>
      <t>. 
Για έργα που συνεχίζουν από προηγούμενα ΕΣΔ (2025, 2024, 2023 κ.ο.κ.), ως  ημερομηνία έναρξης δεν ορίζεται η 1η Ιανουαρίου του έτους αναφοράς του νέου ΕΣΔ (2026), αλλά εκείνη κατά την οποία προγραμματίστηκε αρχικά το Έργο. 
Για τον καλύτερο προσδιορισμό του έτους έναρξης η επίτευξη σχετικού οροσήμου εντός αντίστοιχου έτους είναι ιδιαίτερα βοηθητική. 
Η ημερομηνία  αναγράφεται με τη μορφή 1/1/2026.</t>
    </r>
  </si>
  <si>
    <t>Στήλη "Ολοκλήρωση"</t>
  </si>
  <si>
    <r>
      <t xml:space="preserve">Το πεδίο της ολοκλήρωσης αφορά στα </t>
    </r>
    <r>
      <rPr>
        <b/>
        <sz val="11"/>
        <color rgb="FF000000"/>
        <rFont val="Calibri"/>
        <family val="2"/>
        <charset val="161"/>
      </rPr>
      <t xml:space="preserve">Έργα και τα Ορόσημα. 
</t>
    </r>
    <r>
      <rPr>
        <sz val="11"/>
        <color rgb="FF000000"/>
        <rFont val="Calibri"/>
        <family val="2"/>
        <charset val="161"/>
      </rPr>
      <t xml:space="preserve">Στα Έργα η ολοκλήρωση μπορεί να ξεπερνά το έτος αναφοράς του ΕΣΔ και να εκτείνεται εντός επόμενων ετών (π.χ. 31/3/2027). Για τα Ορόσημα, ως ολοκλήρωση αναγράφεται η ημερομηνία κατά την οποία αναμένεται η επιτυχής υλοποίηση κάθε οροσήμου εντός του έτους αναφοράς του ΕΣΔ (2026). 
</t>
    </r>
    <r>
      <rPr>
        <b/>
        <i/>
        <u/>
        <sz val="11"/>
        <color rgb="FF000000"/>
        <rFont val="Calibri"/>
        <family val="2"/>
        <charset val="161"/>
      </rPr>
      <t>Συστήνεται αυστηρά ο προσδιορισμός τουλάχιστον δύο σημαντικών οροσήμων εντός του έτους (2026) και σε κάθε περίπτωση ο προσδιορισμός οροσήμου εντός του Α΄εξαμήνου.</t>
    </r>
  </si>
  <si>
    <t>Στήλη "Συναρμόδια Υπουργεία/ Φορείς"</t>
  </si>
  <si>
    <r>
      <t>Αναγράφονται τα Υπουργεία, οι Ανεξάρτητες Αρχές κι άλλοι Φορείς του Δημοσίου Τομέα που είναι συναρμόδιοι για την επίτευξη ενός Οροσήμου ή</t>
    </r>
    <r>
      <rPr>
        <sz val="11"/>
        <color rgb="FFFF0000"/>
        <rFont val="Calibri"/>
        <family val="2"/>
        <charset val="161"/>
      </rPr>
      <t xml:space="preserve"> </t>
    </r>
    <r>
      <rPr>
        <sz val="11"/>
        <color theme="1"/>
        <rFont val="Calibri"/>
        <family val="2"/>
        <charset val="161"/>
      </rPr>
      <t>Έργου.</t>
    </r>
  </si>
  <si>
    <t>Στήλη "Αρμόδιος Πολιτικής Ηγεσίας / Διοίκησης Φορέα"</t>
  </si>
  <si>
    <r>
      <t xml:space="preserve">Συμπληρώνεται ο αρμόδιος, κατά περίπτωση, από την πολιτική ηγεσία ή τη διοίκηση έκαστου φορέα, </t>
    </r>
    <r>
      <rPr>
        <b/>
        <sz val="11"/>
        <color theme="1"/>
        <rFont val="Calibri"/>
        <family val="2"/>
        <charset val="161"/>
      </rPr>
      <t>ανά Δράση</t>
    </r>
    <r>
      <rPr>
        <sz val="11"/>
        <color theme="1"/>
        <rFont val="Calibri"/>
        <family val="2"/>
        <charset val="161"/>
      </rPr>
      <t>. Όταν εμπλέκονται περισσότεροι αρμόδιοι σε μία Δράση, προσδιορίζεται η αρμοδιότητα έκαστου ανά Έργο.</t>
    </r>
  </si>
  <si>
    <t>Στήλη "Εξασφαλισμένη χρηματοδότηση" (ΝΑΙ/ΟΧΙ/ΔΕΝ ΑΠΑΙΤΕΙΤΑΙ)</t>
  </si>
  <si>
    <t xml:space="preserve">Συμπληρώνεται σε επίπεδο Έργου. Ενδεικτικά, η επιλογή "ΔΕΝ ΑΠΑΙΤΕΙΤΑΙ" μπορεί να αφορά σε εσωτερικό έργο ενός Υπουργείου  το οποίο χρησιμοποιεί ίδια μέσα για την υλοποίησή του . </t>
  </si>
  <si>
    <t>Στήλη" Πηγή Χρηματοδότησης (ΕΣΠΑ, ΤΑΑ, ΕΠΑ, Τακτικός Προϋπολογισμός, TSI, Άλλο Χρηματοδοτικο Εργαλείο κλπ.)"</t>
  </si>
  <si>
    <r>
      <t xml:space="preserve">Συμπληρώνεται με </t>
    </r>
    <r>
      <rPr>
        <b/>
        <sz val="12"/>
        <color theme="1"/>
        <rFont val="Calibri"/>
        <family val="2"/>
        <charset val="161"/>
      </rPr>
      <t xml:space="preserve">√ </t>
    </r>
    <r>
      <rPr>
        <b/>
        <sz val="11"/>
        <color theme="1"/>
        <rFont val="Calibri"/>
        <family val="2"/>
        <charset val="161"/>
      </rPr>
      <t>σε επίπεδο Έργου</t>
    </r>
    <r>
      <rPr>
        <sz val="11"/>
        <color theme="1"/>
        <rFont val="Calibri"/>
        <family val="2"/>
        <charset val="161"/>
      </rPr>
      <t xml:space="preserve">. Μπορεί να επιλεγούν </t>
    </r>
    <r>
      <rPr>
        <b/>
        <sz val="11"/>
        <color theme="1"/>
        <rFont val="Calibri"/>
        <family val="2"/>
        <charset val="161"/>
      </rPr>
      <t>παραπάνω από μία</t>
    </r>
    <r>
      <rPr>
        <sz val="11"/>
        <color theme="1"/>
        <rFont val="Calibri"/>
        <family val="2"/>
        <charset val="161"/>
      </rPr>
      <t xml:space="preserve"> πηγές χρηματοδότησης.</t>
    </r>
  </si>
  <si>
    <t>Στήλη "Ένδειξη Κόστους"</t>
  </si>
  <si>
    <t>Συμπληρώνεται το συνολικό, εγκριθέν ποσό για το έργο, σύμφωνα με την αρχική απόφαση ένταξης, την εγγραφή στον τακτικό προϋπολογισμό κ.ά., ανάλογα με την ειδικότερη διαδικασία έγκρισης κάθε πηγής χρηματοδότησης.</t>
  </si>
  <si>
    <t>Στήλη "RRPid"</t>
  </si>
  <si>
    <t xml:space="preserve">Συμπληρώνεται σε επίπεδο Έργου στην περίπτωση που ως πηγή χρηματοδότησης έχει επιλεγεί το RRP και αναγράφεται το id (πενταψήφιος) του σχετικού μέτρου (measure) </t>
  </si>
  <si>
    <t>Στήλη "Κωδικός Οροσήμου ΤΑΑ (CID)"</t>
  </si>
  <si>
    <r>
      <t xml:space="preserve">Συμπληρώνεται </t>
    </r>
    <r>
      <rPr>
        <b/>
        <sz val="11"/>
        <color theme="1"/>
        <rFont val="Calibri"/>
        <family val="2"/>
        <charset val="161"/>
      </rPr>
      <t xml:space="preserve">μόνο σε επίπεδο Έργου </t>
    </r>
    <r>
      <rPr>
        <sz val="11"/>
        <color theme="1"/>
        <rFont val="Calibri"/>
        <family val="2"/>
        <charset val="161"/>
      </rPr>
      <t xml:space="preserve">και αφορά τον κωδικό οροσήμου ΤΑΑ </t>
    </r>
  </si>
  <si>
    <t>Στήλη "MTFSP/NRP/CSRs"</t>
  </si>
  <si>
    <r>
      <t xml:space="preserve">Συμπληρώνεται </t>
    </r>
    <r>
      <rPr>
        <b/>
        <sz val="11"/>
        <color theme="1"/>
        <rFont val="Calibri"/>
        <family val="2"/>
        <charset val="161"/>
      </rPr>
      <t>μόνο σε επίπεδο Έργου</t>
    </r>
    <r>
      <rPr>
        <sz val="11"/>
        <color theme="1"/>
        <rFont val="Calibri"/>
        <family val="2"/>
        <charset val="161"/>
      </rPr>
      <t>. 
Λαμβάνουν τη σχετική ένδειξη τα έργα εκείνα, η επιτυχής υλοποίηση των οποίων συνδέεται με την αντιμετώπιση προκλήσεων που αναδεικνύονται στο πλαίσιο του Ευρωπαϊκού Εξαμήνου (βλ. ειδικότερα CountryReport, Country Specific Recommendations &amp; National Reform Programme)</t>
    </r>
  </si>
  <si>
    <t>Στήλη "VNR"</t>
  </si>
  <si>
    <r>
      <t xml:space="preserve">Συμπληρώνεται </t>
    </r>
    <r>
      <rPr>
        <b/>
        <sz val="11"/>
        <color theme="1"/>
        <rFont val="Calibri"/>
        <family val="2"/>
        <charset val="161"/>
      </rPr>
      <t>μόνο</t>
    </r>
    <r>
      <rPr>
        <sz val="11"/>
        <color theme="1"/>
        <rFont val="Calibri"/>
        <family val="2"/>
        <charset val="161"/>
      </rPr>
      <t xml:space="preserve"> σε επίπεδο Έργου. Αφορά σε έργα που συμβάλλουν στην επίτευξη των στόχων βιώσιμης ανάπτυξης  (SDGs) για το 2030 του ΟΗΕ.  </t>
    </r>
  </si>
  <si>
    <t>ΒΑΣΙΚΕΣ ΕΝΕΡΓΕΙΕΣ ΓΙΑ ΤΗΝ ΕΠΕΞΕΡΓΑΣΙΑ ΤΟΥ ΣΧΕΔΙΟΥ</t>
  </si>
  <si>
    <r>
      <rPr>
        <b/>
        <sz val="11"/>
        <color theme="1"/>
        <rFont val="Calibri"/>
        <family val="2"/>
        <charset val="161"/>
        <scheme val="minor"/>
      </rPr>
      <t xml:space="preserve">Ενεργοποίηση μακροεντολών
</t>
    </r>
    <r>
      <rPr>
        <sz val="11"/>
        <color theme="1"/>
        <rFont val="Calibri"/>
        <family val="2"/>
        <charset val="161"/>
        <scheme val="minor"/>
      </rPr>
      <t xml:space="preserve">Το πρότυπο αρχείο excel χρησιμοποιεί Visual Basic. Ως εκ τούτου απαιτείται η ενεργοποίηση των μακροεντολών. Για το λόγο αυτό, μετά το άνοιγμα του αρχείου excel, ο χρήστης πρέπει να επιλέξει «ενεργοποίηση επεξεργασίας» ή/και «ενεργοποίηση περιεχομένου»
</t>
    </r>
  </si>
  <si>
    <r>
      <rPr>
        <b/>
        <sz val="11"/>
        <color theme="1"/>
        <rFont val="Calibri"/>
        <family val="2"/>
        <charset val="161"/>
        <scheme val="minor"/>
      </rPr>
      <t>Διασφάλιση ομαλής λειτουργίας μενού/λιστών</t>
    </r>
    <r>
      <rPr>
        <sz val="11"/>
        <color theme="1"/>
        <rFont val="Calibri"/>
        <family val="2"/>
        <charset val="161"/>
        <scheme val="minor"/>
      </rPr>
      <t xml:space="preserve">
Για τη σωστή λειτουργία των μενού/λιστών του πρότυπου αρχείου ο χρήστης επιλέγει το κουμπί </t>
    </r>
    <r>
      <rPr>
        <b/>
        <sz val="11"/>
        <color theme="1"/>
        <rFont val="Calibri"/>
        <family val="2"/>
        <charset val="161"/>
        <scheme val="minor"/>
      </rPr>
      <t xml:space="preserve">«validate», </t>
    </r>
    <r>
      <rPr>
        <sz val="11"/>
        <color theme="1"/>
        <rFont val="Calibri"/>
        <family val="2"/>
        <charset val="161"/>
        <scheme val="minor"/>
      </rPr>
      <t>που διαμορφώνει κάποιες από τις στήλες.</t>
    </r>
    <r>
      <rPr>
        <sz val="11"/>
        <color theme="1"/>
        <rFont val="Calibri"/>
        <family val="2"/>
        <scheme val="minor"/>
      </rPr>
      <t xml:space="preserve">
</t>
    </r>
  </si>
  <si>
    <r>
      <rPr>
        <b/>
        <sz val="12"/>
        <color rgb="FF000000"/>
        <rFont val="Calibri"/>
        <family val="2"/>
        <charset val="161"/>
        <scheme val="minor"/>
      </rPr>
      <t>Απαραίτητες ρυθμίσεις συστήματος</t>
    </r>
    <r>
      <rPr>
        <sz val="12"/>
        <color rgb="FF000000"/>
        <rFont val="Calibri"/>
        <family val="2"/>
        <charset val="161"/>
        <scheme val="minor"/>
      </rPr>
      <t xml:space="preserve">
Το πρότυπο αρχείο λειτουργεί σε συστήματα</t>
    </r>
    <r>
      <rPr>
        <b/>
        <u/>
        <sz val="12"/>
        <color rgb="FF000000"/>
        <rFont val="Calibri"/>
        <family val="2"/>
        <charset val="161"/>
        <scheme val="minor"/>
      </rPr>
      <t xml:space="preserve"> με τοπική ρύθμιση γλώσσας στα ελληνικά.</t>
    </r>
    <r>
      <rPr>
        <sz val="12"/>
        <color rgb="FF000000"/>
        <rFont val="Calibri"/>
        <family val="2"/>
        <charset val="161"/>
        <scheme val="minor"/>
      </rPr>
      <t xml:space="preserve">
Η τρέχουσα γλώσσα για τα προγράμματα που δεν υποστηρίζουν Unicode (όπως VBA Microsoft Excel) θα πρέπει είναι στα ελληνικά. Σε αντίθετη περίπτωση η λειτουργία του “validate” θα επιστρέψει σφάλμα. Σε αυτήν την περίπτωση, ο χρήστης πρέπει να:
•	Επιλέξει το πλήκτρο </t>
    </r>
    <r>
      <rPr>
        <b/>
        <sz val="12"/>
        <color rgb="FF000000"/>
        <rFont val="Calibri"/>
        <family val="2"/>
        <charset val="161"/>
        <scheme val="minor"/>
      </rPr>
      <t>Windows</t>
    </r>
    <r>
      <rPr>
        <sz val="12"/>
        <color rgb="FF000000"/>
        <rFont val="Calibri"/>
        <family val="2"/>
        <charset val="161"/>
        <scheme val="minor"/>
      </rPr>
      <t xml:space="preserve"> και</t>
    </r>
    <r>
      <rPr>
        <b/>
        <sz val="12"/>
        <color rgb="FF000000"/>
        <rFont val="Calibri"/>
        <family val="2"/>
        <charset val="161"/>
        <scheme val="minor"/>
      </rPr>
      <t xml:space="preserve"> R</t>
    </r>
    <r>
      <rPr>
        <sz val="12"/>
        <color rgb="FF000000"/>
        <rFont val="Calibri"/>
        <family val="2"/>
        <charset val="161"/>
        <scheme val="minor"/>
      </rPr>
      <t xml:space="preserve">
•	Στο αναδυόμενο παράθυρο να κάνει επικόλληση της εντολής </t>
    </r>
    <r>
      <rPr>
        <b/>
        <i/>
        <sz val="12"/>
        <color rgb="FF000000"/>
        <rFont val="Calibri"/>
        <family val="2"/>
        <charset val="161"/>
        <scheme val="minor"/>
      </rPr>
      <t>Rundll32 Shell32.dll,Control_RunDLL Intl.cpl,,3</t>
    </r>
    <r>
      <rPr>
        <sz val="12"/>
        <color rgb="FF000000"/>
        <rFont val="Calibri"/>
        <family val="2"/>
        <charset val="161"/>
        <scheme val="minor"/>
      </rPr>
      <t xml:space="preserve">
•	Να επιλέξει «</t>
    </r>
    <r>
      <rPr>
        <b/>
        <sz val="12"/>
        <color rgb="FF000000"/>
        <rFont val="Calibri"/>
        <family val="2"/>
        <charset val="161"/>
        <scheme val="minor"/>
      </rPr>
      <t>Διαχείριση</t>
    </r>
    <r>
      <rPr>
        <sz val="12"/>
        <color rgb="FF000000"/>
        <rFont val="Calibri"/>
        <family val="2"/>
        <charset val="161"/>
        <scheme val="minor"/>
      </rPr>
      <t>» και στη συνέχεια «</t>
    </r>
    <r>
      <rPr>
        <b/>
        <sz val="12"/>
        <color rgb="FF000000"/>
        <rFont val="Calibri"/>
        <family val="2"/>
        <charset val="161"/>
        <scheme val="minor"/>
      </rPr>
      <t>Αλλαγή τοπικών ρυθμίσεων συστήματος</t>
    </r>
    <r>
      <rPr>
        <sz val="12"/>
        <color rgb="FF000000"/>
        <rFont val="Calibri"/>
        <family val="2"/>
        <charset val="161"/>
        <scheme val="minor"/>
      </rPr>
      <t>»
•	Να συμπληρώσει το όνομα χρήστη και τον κωδικό πρόσβασης διαχειριστή (αν απαιτηθεί)
•	Να επιλέξει «Ελληνικά» και να επανεκκινήσει το σύστημα</t>
    </r>
  </si>
  <si>
    <r>
      <t xml:space="preserve">Εισαγωγή Γραμμών
</t>
    </r>
    <r>
      <rPr>
        <sz val="12"/>
        <color rgb="FF000000"/>
        <rFont val="Calibri"/>
        <family val="2"/>
        <charset val="161"/>
        <scheme val="minor"/>
      </rPr>
      <t>Αξιοποιώντας το πλήκτρο (</t>
    </r>
    <r>
      <rPr>
        <b/>
        <sz val="12"/>
        <color rgb="FF2F5597"/>
        <rFont val="Calibri"/>
        <family val="2"/>
        <charset val="161"/>
        <scheme val="minor"/>
      </rPr>
      <t>Προσθήκη +</t>
    </r>
    <r>
      <rPr>
        <sz val="12"/>
        <color rgb="FF000000"/>
        <rFont val="Calibri"/>
        <family val="2"/>
        <charset val="161"/>
        <scheme val="minor"/>
      </rPr>
      <t xml:space="preserve">) γίνεται αυτόματη καταχώρηση δράσης, έργου ή οροσήμου ως εξής: 
</t>
    </r>
    <r>
      <rPr>
        <sz val="10"/>
        <color rgb="FF000000"/>
        <rFont val="Calibri"/>
        <family val="2"/>
        <charset val="161"/>
        <scheme val="minor"/>
      </rPr>
      <t>●</t>
    </r>
    <r>
      <rPr>
        <sz val="12"/>
        <color rgb="FF000000"/>
        <rFont val="Calibri"/>
        <family val="2"/>
        <charset val="161"/>
        <scheme val="minor"/>
      </rPr>
      <t xml:space="preserve">Για την </t>
    </r>
    <r>
      <rPr>
        <b/>
        <sz val="12"/>
        <color rgb="FF000000"/>
        <rFont val="Calibri"/>
        <family val="2"/>
        <charset val="161"/>
        <scheme val="minor"/>
      </rPr>
      <t>προσθήκη δράσης</t>
    </r>
    <r>
      <rPr>
        <sz val="12"/>
        <color rgb="FF000000"/>
        <rFont val="Calibri"/>
        <family val="2"/>
        <charset val="161"/>
        <scheme val="minor"/>
      </rPr>
      <t xml:space="preserve">, ο χρήστης τοποθετεί τον κέρσορα </t>
    </r>
    <r>
      <rPr>
        <b/>
        <sz val="12"/>
        <color rgb="FF000000"/>
        <rFont val="Calibri"/>
        <family val="2"/>
        <charset val="161"/>
        <scheme val="minor"/>
      </rPr>
      <t>στο στόχο</t>
    </r>
    <r>
      <rPr>
        <sz val="12"/>
        <color rgb="FF000000"/>
        <rFont val="Calibri"/>
        <family val="2"/>
        <charset val="161"/>
        <scheme val="minor"/>
      </rPr>
      <t xml:space="preserve"> στον οποίο ανήκει η δράση και επιλέγει «</t>
    </r>
    <r>
      <rPr>
        <b/>
        <sz val="12"/>
        <color rgb="FF2F5597"/>
        <rFont val="Calibri"/>
        <family val="2"/>
        <charset val="161"/>
        <scheme val="minor"/>
      </rPr>
      <t>Προσθήκη +</t>
    </r>
    <r>
      <rPr>
        <sz val="12"/>
        <color rgb="FF000000"/>
        <rFont val="Calibri"/>
        <family val="2"/>
        <charset val="161"/>
        <scheme val="minor"/>
      </rPr>
      <t xml:space="preserve">» 
</t>
    </r>
    <r>
      <rPr>
        <sz val="10"/>
        <color rgb="FF000000"/>
        <rFont val="Calibri"/>
        <family val="2"/>
        <charset val="161"/>
        <scheme val="minor"/>
      </rPr>
      <t>●</t>
    </r>
    <r>
      <rPr>
        <sz val="12"/>
        <color rgb="FF000000"/>
        <rFont val="Calibri"/>
        <family val="2"/>
        <charset val="161"/>
        <scheme val="minor"/>
      </rPr>
      <t xml:space="preserve">Για την </t>
    </r>
    <r>
      <rPr>
        <b/>
        <sz val="12"/>
        <color rgb="FF000000"/>
        <rFont val="Calibri"/>
        <family val="2"/>
        <charset val="161"/>
        <scheme val="minor"/>
      </rPr>
      <t>προσθήκη έργου</t>
    </r>
    <r>
      <rPr>
        <sz val="12"/>
        <color rgb="FF000000"/>
        <rFont val="Calibri"/>
        <family val="2"/>
        <charset val="161"/>
        <scheme val="minor"/>
      </rPr>
      <t xml:space="preserve"> ο χρήστης τοποθετεί τον κέρσορα </t>
    </r>
    <r>
      <rPr>
        <b/>
        <sz val="12"/>
        <color rgb="FF000000"/>
        <rFont val="Calibri"/>
        <family val="2"/>
        <charset val="161"/>
        <scheme val="minor"/>
      </rPr>
      <t>στη δράση</t>
    </r>
    <r>
      <rPr>
        <sz val="12"/>
        <color rgb="FF000000"/>
        <rFont val="Calibri"/>
        <family val="2"/>
        <charset val="161"/>
        <scheme val="minor"/>
      </rPr>
      <t xml:space="preserve"> στην οποία ανήκει το έργο και επιλέγει το κουμπί «</t>
    </r>
    <r>
      <rPr>
        <b/>
        <sz val="12"/>
        <color rgb="FF2F5597"/>
        <rFont val="Calibri"/>
        <family val="2"/>
        <charset val="161"/>
        <scheme val="minor"/>
      </rPr>
      <t>Προσθήκη +</t>
    </r>
    <r>
      <rPr>
        <sz val="12"/>
        <color rgb="FF000000"/>
        <rFont val="Calibri"/>
        <family val="2"/>
        <charset val="161"/>
        <scheme val="minor"/>
      </rPr>
      <t xml:space="preserve">». 
</t>
    </r>
    <r>
      <rPr>
        <sz val="10"/>
        <color rgb="FF000000"/>
        <rFont val="Calibri"/>
        <family val="2"/>
        <charset val="161"/>
        <scheme val="minor"/>
      </rPr>
      <t>●</t>
    </r>
    <r>
      <rPr>
        <sz val="12"/>
        <color rgb="FF000000"/>
        <rFont val="Calibri"/>
        <family val="2"/>
        <charset val="161"/>
        <scheme val="minor"/>
      </rPr>
      <t xml:space="preserve">Για την </t>
    </r>
    <r>
      <rPr>
        <b/>
        <sz val="12"/>
        <color rgb="FF000000"/>
        <rFont val="Calibri"/>
        <family val="2"/>
        <charset val="161"/>
        <scheme val="minor"/>
      </rPr>
      <t>προσθήκη οροσήμου</t>
    </r>
    <r>
      <rPr>
        <sz val="12"/>
        <color rgb="FF000000"/>
        <rFont val="Calibri"/>
        <family val="2"/>
        <charset val="161"/>
        <scheme val="minor"/>
      </rPr>
      <t xml:space="preserve">, ο χρήστης τοποθετεί τον κέρσορα </t>
    </r>
    <r>
      <rPr>
        <b/>
        <sz val="12"/>
        <color rgb="FF000000"/>
        <rFont val="Calibri"/>
        <family val="2"/>
        <charset val="161"/>
        <scheme val="minor"/>
      </rPr>
      <t>στο έργο</t>
    </r>
    <r>
      <rPr>
        <sz val="12"/>
        <color rgb="FF000000"/>
        <rFont val="Calibri"/>
        <family val="2"/>
        <charset val="161"/>
        <scheme val="minor"/>
      </rPr>
      <t xml:space="preserve"> στο οποίο ανήκει το ορόσημο και επιλέγει το κουμπί «</t>
    </r>
    <r>
      <rPr>
        <b/>
        <sz val="12"/>
        <color rgb="FF2F5597"/>
        <rFont val="Calibri"/>
        <family val="2"/>
        <charset val="161"/>
        <scheme val="minor"/>
      </rPr>
      <t>Προσθήκη +</t>
    </r>
    <r>
      <rPr>
        <sz val="12"/>
        <color rgb="FF000000"/>
        <rFont val="Calibri"/>
        <family val="2"/>
        <charset val="161"/>
        <scheme val="minor"/>
      </rPr>
      <t>».
Οι ιεραρχικοί κωδικοί των δραστηριοτήτων συμπληρώνονται αυτόματα με την προσθήκη δράσεων, έργων, οροσήμων αλλά συνίσταται έλεγχος και χειροκίνητη προσαρμογή των αριθμών, σε περίπτωση που δεν είναι ορθοί. Ελλειψη ή μη ορότητα των κωδικών ενδέχεται να δημιουργήσει πρόβλημα στις λίστες.
Σε περίπτωση που μετά την προσθήκη γραμμων στο αρχείο (σε οποιοδήποτε επίπεδο,  δράσης, έργου ή οροσήμου) οι λίστες δεν φαίνεται να λειτουργούν, συνίσταται</t>
    </r>
    <r>
      <rPr>
        <b/>
        <sz val="12"/>
        <color rgb="FF000000"/>
        <rFont val="Calibri"/>
        <family val="2"/>
        <charset val="161"/>
        <scheme val="minor"/>
      </rPr>
      <t xml:space="preserve"> η επιλογή του πλήκτρου  «</t>
    </r>
    <r>
      <rPr>
        <b/>
        <sz val="12"/>
        <color rgb="FF548235"/>
        <rFont val="Calibri"/>
        <family val="2"/>
        <charset val="161"/>
        <scheme val="minor"/>
      </rPr>
      <t>validate</t>
    </r>
    <r>
      <rPr>
        <b/>
        <sz val="12"/>
        <color rgb="FF000000"/>
        <rFont val="Calibri"/>
        <family val="2"/>
        <charset val="161"/>
        <scheme val="minor"/>
      </rPr>
      <t>»</t>
    </r>
    <r>
      <rPr>
        <sz val="12"/>
        <color rgb="FF000000"/>
        <rFont val="Calibri"/>
        <family val="2"/>
        <charset val="161"/>
        <scheme val="minor"/>
      </rPr>
      <t xml:space="preserve"> προκειμένου να λειτουργήσουν πλήρως τα μενού/οι λίστες στο αρχείο. Επίσης ελέγξτε ότι οι ιεραρχικοί κωδικοί είναι ορθοί.</t>
    </r>
  </si>
  <si>
    <r>
      <rPr>
        <b/>
        <sz val="12"/>
        <color rgb="FF000000"/>
        <rFont val="Calibri"/>
        <family val="2"/>
        <charset val="161"/>
        <scheme val="minor"/>
      </rPr>
      <t>Διαγραφή γραμμών</t>
    </r>
    <r>
      <rPr>
        <sz val="11"/>
        <color rgb="FF000000"/>
        <rFont val="Calibri"/>
        <family val="2"/>
        <charset val="161"/>
        <scheme val="minor"/>
      </rPr>
      <t xml:space="preserve">
Για τη </t>
    </r>
    <r>
      <rPr>
        <b/>
        <sz val="11"/>
        <color rgb="FF000000"/>
        <rFont val="Calibri"/>
        <family val="2"/>
        <charset val="161"/>
        <scheme val="minor"/>
      </rPr>
      <t>διαγραφή</t>
    </r>
    <r>
      <rPr>
        <sz val="11"/>
        <color rgb="FF000000"/>
        <rFont val="Calibri"/>
        <family val="2"/>
        <charset val="161"/>
        <scheme val="minor"/>
      </rPr>
      <t xml:space="preserve"> δράσης, έργου, οροσήμου ο χρήστης επιλέγει αντίστοιχα τη δράση, έργο, ορόσημο που θέλει να διαγράψει  και το πλήκτρο  «</t>
    </r>
    <r>
      <rPr>
        <b/>
        <sz val="11"/>
        <color rgb="FFC55A11"/>
        <rFont val="Calibri"/>
        <family val="2"/>
        <charset val="161"/>
        <scheme val="minor"/>
      </rPr>
      <t>Διαγραφή -</t>
    </r>
    <r>
      <rPr>
        <sz val="11"/>
        <color rgb="FF000000"/>
        <rFont val="Calibri"/>
        <family val="2"/>
        <charset val="161"/>
        <scheme val="minor"/>
      </rPr>
      <t>».</t>
    </r>
  </si>
  <si>
    <t>ΧΡΗΜΑΤΟΔΟΤΗΣΗ</t>
  </si>
  <si>
    <t>ΤΑΜΕΙΟ</t>
  </si>
  <si>
    <t>ΔΡΑΣΤΗΡΙΟΤΗΤΑ</t>
  </si>
  <si>
    <t>VNR ΣΤΟΧΟΙ</t>
  </si>
  <si>
    <t>ΕΠΙΛΟΓΗ</t>
  </si>
  <si>
    <t>Ειδος Εργου</t>
  </si>
  <si>
    <t>Επενδύσεις</t>
  </si>
  <si>
    <t>Μεταρρυθμίσεις</t>
  </si>
  <si>
    <t>Επενδύσεις – Ανοιχτός Διαγωνισμός &amp; Αυτεπιστασία</t>
  </si>
  <si>
    <t>ΣΤΑΔΙΟ</t>
  </si>
  <si>
    <t>Επενδύσεις – Ανοιχτός – Κλειστός Διαγωνισμός</t>
  </si>
  <si>
    <t>Επενδύσεις –  Vouchers</t>
  </si>
  <si>
    <t>Επενδύσεις –  Πρόσκληση</t>
  </si>
  <si>
    <t>Επενδύσεις –  Απευθείας Ανάθεση</t>
  </si>
  <si>
    <t>Επενδύσεις –  Αυτεπιστασία</t>
  </si>
  <si>
    <t>Επενδύσεις – Συμφωνία Πλαίσιο</t>
  </si>
  <si>
    <t>Επενδύσεις – ΣΔΙΤ</t>
  </si>
  <si>
    <t>Αξιοποίηση Περιουσίας Δημοσίου</t>
  </si>
  <si>
    <t>Επενδύσεις –  Κρατική Ενίσχυση</t>
  </si>
  <si>
    <t>Προγραμματική Σύμβαση με Φορείς της Κοινωνίας των Πολιτών - Συγχρηματοδοτούμενη</t>
  </si>
  <si>
    <t>Μεταρρυθμίσεις – Πρωτογενής Νομοθεσία</t>
  </si>
  <si>
    <t>Μεταρρυθμίσεις –  Πρωτογενής &amp; Δευτερογενής Νομοθεσία ΥΑ/ΚΥΑ/ΠΔ</t>
  </si>
  <si>
    <t>Στρατηγική &amp; Μελέτη</t>
  </si>
  <si>
    <t>Μεταρρυθμίσεις –  Generic</t>
  </si>
  <si>
    <t>ALL_milestones</t>
  </si>
  <si>
    <t>Κρίσιμη Δευτερογενής Νομοθεσία ΥΑ/ΚΥΑ/ΠΔ</t>
  </si>
  <si>
    <t>Ανοιχτός Διαγωνισμός &amp; Κρατική Ενίσχυση </t>
  </si>
  <si>
    <t>Διεθνείς Συμφωνίες (Επενδ.)</t>
  </si>
  <si>
    <t>Υπουργείο Αγροτικής Ανάπτυξης και Τροφίμων</t>
  </si>
  <si>
    <t>ΤΑΑ</t>
  </si>
  <si>
    <t>Πρωτογενής Νομοθεσία</t>
  </si>
  <si>
    <t>Έγκριση Μελετών</t>
  </si>
  <si>
    <t>Σχεδιασμός</t>
  </si>
  <si>
    <t>Διαμόρφωση Κανονιστικού Πλαισίου</t>
  </si>
  <si>
    <t>Απόφαση Εξειδίκευσης Πρόσκλησης</t>
  </si>
  <si>
    <t>Υποβολή Εισήγησης Αντικειμένου Αξιοποίησης</t>
  </si>
  <si>
    <t>Δημοσίευση Πρόσκλησης</t>
  </si>
  <si>
    <t>Σύσταση Νομοπαρασκευαστικής Επιτροπής / Ομάδας Κωδικοποίησης</t>
  </si>
  <si>
    <t>Ολοκλήρωση Προσχεδίου Νόμου</t>
  </si>
  <si>
    <t>Διαβίβαση Σχεδίου ΥΑ προς υπογραφή</t>
  </si>
  <si>
    <t>Υπουργείο Ανάπτυξης</t>
  </si>
  <si>
    <t>Στόχος 2: Μηδενική Πείνα</t>
  </si>
  <si>
    <t>Δημοσίευση Πρόσκλησης (*)</t>
  </si>
  <si>
    <t>Ένταξη Πράξης/ Δέσμευση Πίστωσης (*)</t>
  </si>
  <si>
    <t>Υποβολή Πρότασης στη Μονάδα ΣΔΙΤ</t>
  </si>
  <si>
    <t>Έκδοση Απόφασης Αντικειμένου Αξιοποίησης(*)</t>
  </si>
  <si>
    <t>Ένταξη Πράξης / Δέσμευση Πίστωσης (*)</t>
  </si>
  <si>
    <t>Έγκριση Ελεγκτικού  Συνεδρίου</t>
  </si>
  <si>
    <t>Ένταξη Πράξης / Δέσμευση Πίστωσης(*)</t>
  </si>
  <si>
    <t>Ένταξη Πράξης/ Δέσμευση Πίστωσης</t>
  </si>
  <si>
    <t>Έγκριση από το Κυβερνητικό Συμβούλιο Εθνικής Ασφάλειας</t>
  </si>
  <si>
    <t>Υπουργείο Δικαιοσύνης</t>
  </si>
  <si>
    <t>ΣΔΙΤ</t>
  </si>
  <si>
    <t>Πρωτογενής &amp; Δευτερογενής Νομοθεσία ΥΑ/ΚΥΑ/ΠΔ</t>
  </si>
  <si>
    <t>Έκδοση Αποφάσεων Ένταξης/ Έγκριση Σχεδίων Χρηματοδότησης (*)</t>
  </si>
  <si>
    <t>Έκδοση πρόσκλησης</t>
  </si>
  <si>
    <t>Ένταξη στο Κατάλογο Προτεινόμενων Συμπράξεων</t>
  </si>
  <si>
    <t xml:space="preserve">Προκήρυξη  Δημόσιου Πλειοδοτικού Διαγωνισμού (*) </t>
  </si>
  <si>
    <t>Ενεργοποίηση Προγράμματος ΚΕ</t>
  </si>
  <si>
    <t>Σύναψη Προγραμματικής Σύμβασης (*)</t>
  </si>
  <si>
    <t>Ολοκλήρωση Ωρίμασης Μεταρρύθμισης</t>
  </si>
  <si>
    <t>Ολοκληρωση Ωρίμασης Μεταρρύθμισης</t>
  </si>
  <si>
    <t>Ανάρτηση Έργου σε Διαβούλευση</t>
  </si>
  <si>
    <t>Διαβίβαση Σχεδίου ΠΔ προς υπογραφή</t>
  </si>
  <si>
    <t>Άδεια Γης /Λοιπές Αδειοδοτήσεις</t>
  </si>
  <si>
    <t>Υπουργείο Εθνικής Άμυνας</t>
  </si>
  <si>
    <t>Τακτικός Προϋπολογισμός</t>
  </si>
  <si>
    <t>Στόχος 4: Ποιοτική Εκπαίδευση</t>
  </si>
  <si>
    <t>Απόφαση Ανάθεσης(*)</t>
  </si>
  <si>
    <t>Έγκριση Διυπουργικής Επιτροπής ΣΔΙΤ (*)</t>
  </si>
  <si>
    <t>Υποβολή Εισήγησης Κατακύρωσης Πλειοδοτικού Διαγωνισμού</t>
  </si>
  <si>
    <t>Πρόσκληση Υποβολής Αιτήσεων Υπαγωγής </t>
  </si>
  <si>
    <t>Έγκριση από Συλλογικά Κυβερνητικά Όργανα</t>
  </si>
  <si>
    <t>Υπογραφή Σύμβασης</t>
  </si>
  <si>
    <t>Κατάθεση ΠΔ στο ΣΤΕ</t>
  </si>
  <si>
    <t>Βεβαίωση Περαίωσης Έργου/ Έναρξη Λειτουργίας</t>
  </si>
  <si>
    <t>Στόχος 5: Ισότητα των Φύλων</t>
  </si>
  <si>
    <t>Ειδος Εργου 1</t>
  </si>
  <si>
    <t>Στρατηγική</t>
  </si>
  <si>
    <t>Ολοκλήρωση Πράξεων</t>
  </si>
  <si>
    <t>Υπογραφή Σύμβασης(*)</t>
  </si>
  <si>
    <t>Έκδοση Προσωρινών Πινάκων Επιλογής</t>
  </si>
  <si>
    <t>Νομοθετική Διαδικασία</t>
  </si>
  <si>
    <t>Ανάρτηση Στρατηγικής για Διαβούλευση</t>
  </si>
  <si>
    <t>Υπουργείο Εξωτερικών</t>
  </si>
  <si>
    <t>Στόχος 6: Καθαρό Νερό και Αποχέτευση</t>
  </si>
  <si>
    <t>Προγραμματική Σύμβαση - Κοινωνία των Πολιτών  (συγχρηματοδοτούμενη)</t>
  </si>
  <si>
    <t>Πρόσκληση Υποβολής Αιτήσεων Υπαγωγής(*) </t>
  </si>
  <si>
    <t>Έκδοση απόφασης υλοποίησης με ίδια μέσα (*)</t>
  </si>
  <si>
    <t>Ένταξη Πράξης / Δέσμευση Πίστωσης</t>
  </si>
  <si>
    <t>Ολοκλήρωση Προδικαστικών  Προσφυγών</t>
  </si>
  <si>
    <t>Έκδοση Οριστικών Πινάκων Επιλογής</t>
  </si>
  <si>
    <t>Βεβαίωση Περαίωσης Έργου/ Έναρξη Λειτουργίας (*)</t>
  </si>
  <si>
    <t>Ανάρτηση νόμου για Διαβούλευση (*)</t>
  </si>
  <si>
    <t>Ολοκλήρωση Προσχεδίου Στρατηγικής (*)</t>
  </si>
  <si>
    <t>Αποσφράγιση Προσφορών </t>
  </si>
  <si>
    <t>Υπουργείο Εργασίας και Κοινωνικής Ασφάλισης</t>
  </si>
  <si>
    <t>Στόχος 7: Φτηνή και Καθαρή Ενέργεια</t>
  </si>
  <si>
    <t>Κρατική Ενίσχυση</t>
  </si>
  <si>
    <t>Διαδικασία Ένταξης</t>
  </si>
  <si>
    <t>Πιλοτική Λειτουργία</t>
  </si>
  <si>
    <t>Οριστική Κατακύρωση Διαγωνισμού (*)</t>
  </si>
  <si>
    <t>Κατάθεση Νόμου στη Βουλή(*)</t>
  </si>
  <si>
    <t>Κατάθεση Νόμου στη Βουλή (*)</t>
  </si>
  <si>
    <t>Δημοσίευση Νόμου σε ΦΕΚ</t>
  </si>
  <si>
    <t>Απόφαση Ανάθεσης</t>
  </si>
  <si>
    <t>Δημοσίευση ΠΔ σε ΦΕΚ</t>
  </si>
  <si>
    <t>Υπουργείο Εσωτερικών</t>
  </si>
  <si>
    <t>Στόχος 8: Αξιοπρεπής Εργασία και Οικονομική Ανάπτυξη</t>
  </si>
  <si>
    <t>Βεβαίωση περαίωσης έργου/ Έναρξη Λειτουργίας(*)</t>
  </si>
  <si>
    <t>Έγκριση τευχών δημοπράτησης</t>
  </si>
  <si>
    <t>Υπογραφή Σύμβασης (*)</t>
  </si>
  <si>
    <t>Έκδοση Αποφάσεων Υπαγωγής (*)</t>
  </si>
  <si>
    <t>Δημοσίευση Νόμου σε ΦΕΚ (*)</t>
  </si>
  <si>
    <t>Μελέτη - Έρευνα Δεδομένων</t>
  </si>
  <si>
    <t>Υλοποίηση Μεταρρύθμισης</t>
  </si>
  <si>
    <t>Δημοσίευση Εγκυκλίου</t>
  </si>
  <si>
    <t>Υπουργείο Κλιματικής Κρίσης και Πολιτικής Προστασίας</t>
  </si>
  <si>
    <t>Στόχος 9: Βιομηχανία, Καινοτομία και Υποδομές</t>
  </si>
  <si>
    <t>Vouchers</t>
  </si>
  <si>
    <t>Προετοιμασία Δημοπράτησης</t>
  </si>
  <si>
    <t>Έκδοση Αποφάσεων Υπαγωγής(*)</t>
  </si>
  <si>
    <t>Πρόσληψη Προσωπικού</t>
  </si>
  <si>
    <t>Έκδοση Πρόσκλησης Eκδήλωσης Eνδιαφέροντος ΣΔΙΤ (*)</t>
  </si>
  <si>
    <t>Έκδοση Απόφασης Χορήγησης Κινήτρων</t>
  </si>
  <si>
    <t>Σχεδιασμός (Μεταρρυθμ.) Δράσεων</t>
  </si>
  <si>
    <t>Υπουργείο Κοινωνικής Συνοχής και Οικογένειας</t>
  </si>
  <si>
    <t>Απευθείας Ανάθεση</t>
  </si>
  <si>
    <t>Βεβαίωση Περαίωσης Έργου/  Έναρξη Λειτουργίας (*)</t>
  </si>
  <si>
    <t>Πρόσκληση Συμμετοχής σε Ανταγωνιστικό Διάλογο</t>
  </si>
  <si>
    <t>Δημοσίευση Στρατηγικής (*)</t>
  </si>
  <si>
    <t>Επιμόφωση</t>
  </si>
  <si>
    <t>Στόχος 11: Βιώσιμες Πόλεις και Κοινότητες</t>
  </si>
  <si>
    <t>Έγκριση Τεχνικών Προδιαγραφών</t>
  </si>
  <si>
    <t>Συγκρότηση Μητρώου Φορέων Πιστοποίησης</t>
  </si>
  <si>
    <t xml:space="preserve">Προεπιλογή Συμμετεχόντων </t>
  </si>
  <si>
    <t>Ολοκλήρωση Επένδυσης (*)</t>
  </si>
  <si>
    <t>Υλοποίηση (Μεταρρυθμ.) δράσεων</t>
  </si>
  <si>
    <t>Υπουργείο Ναυτιλίας και Νησιωτικής Πολιτικής</t>
  </si>
  <si>
    <t>Στόχος 12: Υπεύθυνη Κατανάλωση και Παραγωγή</t>
  </si>
  <si>
    <t>Ανοιχτός Διαγωνισμός &amp; Αυτεπιστασία</t>
  </si>
  <si>
    <t>Έγκριση Διαγωνισμού</t>
  </si>
  <si>
    <t>Συγκρότηση Μητρώων Παρόχων Κατάρτισης</t>
  </si>
  <si>
    <t>Πρόσκληση Υποβολής Δεσμευτικών Προσφορών </t>
  </si>
  <si>
    <t>Αποτίμηση</t>
  </si>
  <si>
    <t>Υπουργείο Παιδείας, Θρησκευμάτων και Αθλητισμού</t>
  </si>
  <si>
    <t>Στόχος 13: Δράση για το Κλίμα</t>
  </si>
  <si>
    <t>Ανοιχτός Διαγωνισμός &amp; Κρατική Ενίσχυση</t>
  </si>
  <si>
    <t>Διαγωνιστική Διαδικασία</t>
  </si>
  <si>
    <t>Συγκρότηση Μητρώου Ωφελουμένων</t>
  </si>
  <si>
    <t>Βεβαίωση περαίωσης έργου/Έναρξη Λειτουργίας (*)</t>
  </si>
  <si>
    <t>Διακήρυξη Διαγωνισμού (*)</t>
  </si>
  <si>
    <t>Υπουργείο Περιβάλλοντος και Ενέργειας</t>
  </si>
  <si>
    <t>Στόχος 14: Ζωή στο Νερό</t>
  </si>
  <si>
    <t>Διακήρυξη Διαγωνισμού(*)</t>
  </si>
  <si>
    <t>Διακήρυξη Διαγωνισμού Συμφωνίας – Πλαίσιο (*)</t>
  </si>
  <si>
    <t>Οριστική Κατακύρωση Διαγωνισμού</t>
  </si>
  <si>
    <t>Υπουργείο Πολιτισμού</t>
  </si>
  <si>
    <t>Στόχος 15: Ζωή στη Στεριά</t>
  </si>
  <si>
    <t>Τελική Έκθεση/ Αναφοράς Προόδου (*)</t>
  </si>
  <si>
    <t>Δημοσίευση Στρατηγικής</t>
  </si>
  <si>
    <t>Στόχος 16: Ειρήνη, Δικαιοσύνη και Ισχυροί Θεσμοί</t>
  </si>
  <si>
    <t>Υπουργείο Τουρισμού</t>
  </si>
  <si>
    <t>Στόχος 17: Συνεργασία για τους Στόχους</t>
  </si>
  <si>
    <t>Ολοκλήρωση Μελέτης Εφαρμογής</t>
  </si>
  <si>
    <t>Υπουργείο Υγείας</t>
  </si>
  <si>
    <t>Υπουργείο Υποδομών και Μεταφορών</t>
  </si>
  <si>
    <t>Οριστική Κατακύρωση Διαγωνισμού(*)</t>
  </si>
  <si>
    <t>Διατύπωση Θετικής Γνώμης Διαχειριστικής Αρχής</t>
  </si>
  <si>
    <t>Υπουργείο Ψηφιακής Διακυβέρνησης</t>
  </si>
  <si>
    <t>Υπογραφή Σύμβασης Συμφωνίας-Πλαίσιο (*)</t>
  </si>
  <si>
    <t>Υλοποίηση</t>
  </si>
  <si>
    <t>Πρόσκληση Ανάθεσης  Εκτελεστικών Συμβάσεων  (*)</t>
  </si>
  <si>
    <t>Διακήρυξη Διαγωνισμού Συμφωνίας – Πλαίσιο</t>
  </si>
  <si>
    <t>Οριστική Κατακύρωση Εκτελεστικής Σύμβασης (*)</t>
  </si>
  <si>
    <t>Υπογραφή εκτελεστικής σύμβασης (*)</t>
  </si>
  <si>
    <t>Δράσεις Ενημέρωσης/Προβολής</t>
  </si>
  <si>
    <t>Έγκριση Διυπουργικής Επιτροπής ΣΔΙΤ</t>
  </si>
  <si>
    <t>Βεβαίωση περαίωσης έργου/ Έναρξη Λειτουργίας (*)</t>
  </si>
  <si>
    <t>Έκδοση Αποφάσεων Ένταξης/ Έγκριση Σχεδίων Χρηματοδότησης</t>
  </si>
  <si>
    <t>Έκδοση Αποφάσεων Υπαγωγής</t>
  </si>
  <si>
    <t>Έκδοση Απόφασης Αντικειμένου Αξιοποίησης</t>
  </si>
  <si>
    <t>Έκδοση απόφασης υλοποίησης με ίδια μέσα</t>
  </si>
  <si>
    <t>Έκδοση Πρόσκλησης Eκδήλωσης Eνδιαφέροντος ΣΔΙΤ</t>
  </si>
  <si>
    <t>Ολοκλήρωση Προσχεδίου Στρατηγικής</t>
  </si>
  <si>
    <t>Οριστική Κατακύρωση Εκτελεστικής Σύμβασης</t>
  </si>
  <si>
    <t>Πρόσκληση Ανάθεσης  Εκτελεστικών Συμβάσεων</t>
  </si>
  <si>
    <t>Τελική Έκθεση/ Αναφοράς Προόδου</t>
  </si>
  <si>
    <t>Υπογραφή εκτελεστικής σύμβασης</t>
  </si>
  <si>
    <t>Υπογραφή Σύμβασης Συμφωνίας-Πλαίσιο</t>
  </si>
  <si>
    <t>μετρηση</t>
  </si>
  <si>
    <t>μεγεθος</t>
  </si>
  <si>
    <t>ποσοστο</t>
  </si>
  <si>
    <t>ελλειψεις</t>
  </si>
  <si>
    <t>διευκρινήσεις</t>
  </si>
  <si>
    <t>ΟΡΟΣΗΜΑ</t>
  </si>
  <si>
    <t>αθροισμα κατηγορίας μειον τις υπο διαγραφή</t>
  </si>
  <si>
    <t>ΔΡΑΣΕΙΣ</t>
  </si>
  <si>
    <t>Έργα συνολικά</t>
  </si>
  <si>
    <t>% έργων (εκτός των υπό διαγραφή)</t>
  </si>
  <si>
    <t>ΤΕΛΙΚΕΣ ΠΑΡΑΤΗΡΗΣΕΙΣ</t>
  </si>
  <si>
    <t>Εξασφαλισμένη χρημ/ση (υπαρξη απάντησης)</t>
  </si>
  <si>
    <t>% οσων εχουν απαντηση ΝΑΙ (εκτός των υπό διαγραφή)</t>
  </si>
  <si>
    <t>ΔΡΑΣΕΙΣ ΧΩΡΙΣ ΠΕΡΙΓΡΑΦΗ</t>
  </si>
  <si>
    <t>% δράσεων (εκτός των υπό διαγραφή)</t>
  </si>
  <si>
    <t>ΕΡΓΑ ΧΩΡΙΣ ΠΕΡΙΓΡΑΦΗ</t>
  </si>
  <si>
    <t>ΕΡΓΑ ΧΩΡΙΣ ΟΡΟΣΗΜΑ</t>
  </si>
  <si>
    <t>ενδεικτικα οροσημα</t>
  </si>
  <si>
    <t>% οροσήμων (εκτός των υπό διαγραφή)</t>
  </si>
  <si>
    <t>εργα χωρις τιτλο</t>
  </si>
  <si>
    <t>% έργων</t>
  </si>
  <si>
    <t>οροσημα χωρις τιτλο</t>
  </si>
  <si>
    <t>% οροσήμων</t>
  </si>
  <si>
    <t>δρασεις χωρις τιτλο</t>
  </si>
  <si>
    <t>% δράσεων</t>
  </si>
  <si>
    <t>ημ/νιες ολοκλ. εργων προ 2026</t>
  </si>
  <si>
    <t>ημνιες οροσήμων προ 2026</t>
  </si>
  <si>
    <t>ημνιες οροσήμων μετα 2026</t>
  </si>
  <si>
    <t>ορόσημα με ημ.εναρξης</t>
  </si>
  <si>
    <t>εργα χωρις κωδικο</t>
  </si>
  <si>
    <t>οροσημα χωρις κωδικο</t>
  </si>
  <si>
    <t>ΜΕ Εξασφαλ. Χρημ/ση (απαντ. ΝΑΙ)</t>
  </si>
  <si>
    <t>% οσων έχουν απαντηση</t>
  </si>
  <si>
    <t>Έργο ΕΣΠΑ</t>
  </si>
  <si>
    <t>Έργο TAA</t>
  </si>
  <si>
    <t>Εργο ΠΔΕ</t>
  </si>
  <si>
    <t>Συναρμόδια Υπουργεία</t>
  </si>
  <si>
    <t>Έργο MTFSP/NRP/CSRs</t>
  </si>
  <si>
    <t>Συνδεση με NRP</t>
  </si>
  <si>
    <t>Συνδεση με VNR</t>
  </si>
  <si>
    <t>Εργα σε σταδιοποίηση</t>
  </si>
  <si>
    <t>ΕΠΕΝΔΥΣΕΙΣ (σταδ.)</t>
  </si>
  <si>
    <t>% έργων σε σταδιοποίηση</t>
  </si>
  <si>
    <t>ΜΕΤΑΡΡΥΘΜΙΣΕΙΣ (σταδ.)</t>
  </si>
  <si>
    <t>Οροσημα έργων σε σταδιοποιηση</t>
  </si>
  <si>
    <t>Αρ. οροσήμων έργων</t>
  </si>
  <si>
    <t>Αρ. Εργων</t>
  </si>
  <si>
    <t>5+</t>
  </si>
  <si>
    <t>Εργα εκτός σταδιοποίησης</t>
  </si>
  <si>
    <t>Οροσημα έργων εκτός σταδιοποιησης</t>
  </si>
  <si>
    <t>% έργων εκτός σταδιοποίησης</t>
  </si>
  <si>
    <t>Οροσημα ολων των έργων</t>
  </si>
  <si>
    <t>Όλα τα Εργα</t>
  </si>
  <si>
    <t>ΕΠΕΝΔΥΣΕΙΣ</t>
  </si>
  <si>
    <t>ΜΕΤΑΡΡΥΘΜΙΣΕΙΣ</t>
  </si>
  <si>
    <t>ΆΛΛΟ</t>
  </si>
  <si>
    <t>Έργα ανά Δράση (μέσος όρος)</t>
  </si>
  <si>
    <t>Ορόσημα ανά Έργο (μέσος όρος)</t>
  </si>
  <si>
    <t>εργα υπο διαγραφη</t>
  </si>
  <si>
    <t>τα υπό διαγραφή δεν καταμετρώνται</t>
  </si>
  <si>
    <t>οροσημα υπο διαγραφη</t>
  </si>
  <si>
    <t>δρασεις υπο διαγραφη</t>
  </si>
  <si>
    <t>οροσημα από κωδικους (nror)</t>
  </si>
  <si>
    <r>
      <t xml:space="preserve">διαφορά </t>
    </r>
    <r>
      <rPr>
        <sz val="9"/>
        <color theme="1"/>
        <rFont val="Calibri"/>
        <family val="2"/>
        <charset val="161"/>
        <scheme val="minor"/>
      </rPr>
      <t>(αν δεν είναι 0, ζητήματα στους κωδικούς)</t>
    </r>
  </si>
  <si>
    <t>συνολο σφαλμάτων / ελλείψεων</t>
  </si>
  <si>
    <t>III.1.1.4</t>
  </si>
  <si>
    <t>III.1.1.5</t>
  </si>
  <si>
    <t>Έλεγχος τεχνικών μελετών για να διασφαλιστεί ότι προβλέπονται θέσεις ΑΜΕΑ και σχετικές υποδομές  σε νέες εγκαταστάσεις της Υπηρεσίας Υποδοχής και Ταυτοποίησης</t>
  </si>
  <si>
    <t xml:space="preserve"> Ανάπτυξη προδιαγραφών ασφαλείας και προστασίας ατόμων με αναπηρία στα κέντρα υποδοχής </t>
  </si>
  <si>
    <t xml:space="preserve">
Υπουργείο Εξωτερικών / Υπουργείο Εσωτερικών / Υπουργείο Παιδείας, Θρησκευμάτων και Αθλητισμού / Υπουργείο Υγείας / Υπουργείο Προστασίας του Πολίτη / Υπουργείο Εργασίας και Κοινωνικής Ασφάλισης / Υπουργείο Ναυτιλίας και Νησιωτικής Πολιτικής</t>
  </si>
  <si>
    <t>3.5.1.4</t>
  </si>
  <si>
    <t>3.5.1.5</t>
  </si>
  <si>
    <t xml:space="preserve"> Έκδοση πρόσκλησης ένταξης του έργου</t>
  </si>
  <si>
    <t>3.5.4</t>
  </si>
  <si>
    <t>3.5.4.1</t>
  </si>
  <si>
    <t>3.5.4.2</t>
  </si>
  <si>
    <t>Διαμόρφωση Εθνικής Στρατηγικής για τα Ευάλωτα Πρόσωπα</t>
  </si>
  <si>
    <t xml:space="preserve">Δημοσίευση του τελικού κειμένου της Στρατηγικής </t>
  </si>
  <si>
    <t>I.1.2.3</t>
  </si>
  <si>
    <t>Διαμοιρασμός SOPs σε δομές φιλοξενίας και επιτρόπους</t>
  </si>
  <si>
    <t>2.1.5</t>
  </si>
  <si>
    <t>2.1.6</t>
  </si>
  <si>
    <t>2.1.7</t>
  </si>
  <si>
    <t>2.1.8</t>
  </si>
  <si>
    <t>2.1.9</t>
  </si>
  <si>
    <t>2.1.10</t>
  </si>
  <si>
    <t>2.1.5.1</t>
  </si>
  <si>
    <t>2.1.5.2</t>
  </si>
  <si>
    <t>2.1.6.1</t>
  </si>
  <si>
    <t>2.1.6.2</t>
  </si>
  <si>
    <t>2.1.7.1</t>
  </si>
  <si>
    <t>2.1.7.2</t>
  </si>
  <si>
    <t>2.1.8.1</t>
  </si>
  <si>
    <t>2.1.8.2</t>
  </si>
  <si>
    <t>2.1.9.1</t>
  </si>
  <si>
    <t>2.1.9.2</t>
  </si>
  <si>
    <t>2.1.10.1</t>
  </si>
  <si>
    <t>2.1.10.2</t>
  </si>
  <si>
    <t>Υποβολή Τεχνικού Δελτίου Έργου (ΤΔΕ) για την ανάπλαση κτηρίου περιφερειακού γραφείου Ασύλου (ΠΓΑ) Θεσσαλονίκης</t>
  </si>
  <si>
    <t xml:space="preserve"> Ενσωμάτωση της  Οδηγίας (ΕΕ) 2024/1233  σχετικά με ενιαία διαδικασία υποβολής αίτησης για τη χορήγηση ενιαίας άδειας διαμονής και εργασίας και το κοινό σύνολο δικαιωμάτων για τους εργαζομένους από τρίτες χώρες</t>
  </si>
  <si>
    <t xml:space="preserve"> Κατάθεση Σχεδίου Ενσωμάτωσης στη Βουλή </t>
  </si>
  <si>
    <t>Δημοσίευση του νόμου ενσωμάτωσης σε ΦΕΚ</t>
  </si>
  <si>
    <t>Εξωτερικών και Εργασίας και Κοινωνικής Ασφάλισης</t>
  </si>
  <si>
    <t>Εργασίας και Κοινωνικής Ασφάλισης</t>
  </si>
  <si>
    <t xml:space="preserve">Εξωτερικών και Παιδείας και Θρησκευμάτων </t>
  </si>
  <si>
    <t xml:space="preserve"> Απλούστευση Διαδικασιών Μετάκλησης για εργασία και Έκδοσης Αδειών Διαμονής στο πλαίσιο της Νόμιμης Μετανάστευσης</t>
  </si>
  <si>
    <t xml:space="preserve"> Επέκταση διάρκειας ισχύος των αρχικών και ανανεώσεων Αδειών Διαμονής για τους εργαζόμενους υψηλής ειδίκευσης (EU Blue Card - Ε.1) </t>
  </si>
  <si>
    <t>Βελτίωση θεσμικού πλαισίου για την είσοδο και διαμονή αλλοδαπών σπουδαστών κολλεγίων και φοιτητών ΑΕΙ</t>
  </si>
  <si>
    <t xml:space="preserve">Δημιουργία πλαισίου προσέλκυσης αλλοδαπών υψηλών δεξιοτήτων </t>
  </si>
  <si>
    <t>Τροποποίηση του ν. 5038/2023 με στόχο την απλούστευση της διαδικασίας μετάκλησης Π.Τ.Χ.</t>
  </si>
  <si>
    <t>Έκδοση Υπουργικής Απόφασης της παρ. 1 του άρθρου 176 του ν. 5038/2023, η οποία αφορά στα δικαιολογητικά των νέων κατηγοριών εθνικών θεωρήσεων και αδειών διαμονής</t>
  </si>
  <si>
    <t>Στεγαστικό πρόγραμμα για ευάλωτους αιτούντες διεθνή προστασία “STIRIXIS”</t>
  </si>
  <si>
    <t xml:space="preserve">Ανάρτηση του κειμένου της Στρατηγικής σε δημόσια διαβούλευση </t>
  </si>
  <si>
    <t xml:space="preserve">Υπογραφή νέας προγραμματικής σύμβασης για την υλοποίηση του έργου </t>
  </si>
  <si>
    <t>Ψήφιση νομοσχεδίου τροποποιήσεων του Κώδικα Μετανάστευσης για διαβούλευση (Νόμος)</t>
  </si>
  <si>
    <t>1.1.8.2</t>
  </si>
  <si>
    <t>4.3.2.10</t>
  </si>
  <si>
    <t>4.3.2.11</t>
  </si>
  <si>
    <t>Σύνταξη ενός (1) εγχειριδίου οδηγιών για την απόκριση σε περιστατικά έμφυλης και ενδοοικογενειακής βίας</t>
  </si>
  <si>
    <t>Επικαιροποίηση ενός (1) εγχειριδίου οδηγιών για τις διαδικασίες υποδοχής και ταυτοποίησης</t>
  </si>
  <si>
    <t>4.4.1.2</t>
  </si>
  <si>
    <t>Έκδοση Αποφάσεων διορισμού κατόπιν επιλογής από τα αρμόδια όργανα/συλλογικά όργανα για όλους τους Διοικητές δομών του Υπουργείου (ΚΥΤ/ΚΕΔ/ΕΔΠΦΑΑ)</t>
  </si>
  <si>
    <t>Έκδοση νέων νομοθετικών και κανονιστικών πράξεων με σκοπό την βελτίωση λειτουργίας του Μητρώου ΜΚΟ και Μητρώου μελών ΜΚΟ</t>
  </si>
  <si>
    <t>4.6.1.3</t>
  </si>
  <si>
    <t>III.2.1.1</t>
  </si>
  <si>
    <t>III.2.1.2</t>
  </si>
  <si>
    <t>Αξιολόγηση αναγκών για δημιουργία ειδικών χώρων για ευάλωτους ΠΤΧ σε ΚΥΤ και ΚΕΔ</t>
  </si>
  <si>
    <t>Υλοποίηση παρεμβάσεων προσβασιμότητας σε πιλοτικό επίπεδο σε δύο (2) σημεία</t>
  </si>
  <si>
    <t>Q3 2026</t>
  </si>
  <si>
    <t>Έκδοση κοινής υπουργικής απόφασης για υπαγωγή των Επιχειρήσεων Προσωρινής Απασχόλησης (ΕΠΑ)  στη διαδικασία μετάκλησης</t>
  </si>
  <si>
    <t>Έκδοση ΚΥΑ για τον καθορισμό λεπτομερειών λειτουργίας του προγράμματος</t>
  </si>
  <si>
    <r>
      <t xml:space="preserve">Σύνολο τακτικού προσωπικού Υπουργείου &amp; ΝΠΔΔ
</t>
    </r>
    <r>
      <rPr>
        <i/>
        <sz val="10"/>
        <color theme="1"/>
        <rFont val="Calibri"/>
        <family val="2"/>
        <charset val="161"/>
      </rPr>
      <t>(βάσει "Απογραφής" Οκτωβρίου 2025)</t>
    </r>
  </si>
  <si>
    <t>Διαγωνιστική διαδικασία ανάθεσης έργου ανάπλασης κτιρίου Περιφερειακού Γραφείου Ασύλου (ΠΓΑ) Θεσσαλονίκης</t>
  </si>
  <si>
    <t xml:space="preserve"> Η νέα πλατφόρμα θα διαλειτουργεί με το κυβερνητικό νέφος gov.gr, το Μητρώο των Ο.Κοι.Π του ΥΠΕΣ, και άλλους κρατικούς φορείς, διασφαλίζοντας την αυτοματοποιημένη διασταύρωση και επικαιροποίηση των δεδομένων. Με τον τρόπο αυτό, θα υλοποιηθεί πλήρως η αρχή “Once-Only” της Ευρωπαϊκής Ένωσης και θα μειωθεί η γραφειοκρατία.</t>
  </si>
  <si>
    <t xml:space="preserve">Επικαιροποίηση και προσαρμογή εσωτερικών γενικών και ειδικών επιχειρησιακών οδηγιών της Υπηρεσίας Ασύλου </t>
  </si>
  <si>
    <t xml:space="preserve">Ανάπτυξη μηχανισμού παρακολούθησης και αξιολόγησης </t>
  </si>
  <si>
    <t>Έκδοση ΚΥΑ για την απόδοση ΑΦΜ σε εργάτες γης</t>
  </si>
  <si>
    <t>Εφαρμογή νέων θεσμικών προβλέψεων για τη νόμιμη μετανάστευση</t>
  </si>
  <si>
    <t>Διαβούλευση με Τρίτες Χώρες για τη διερεύνιση σύναψης νέων Συμφωνιών στον τομέα της νόμιμης μετανάστευσης</t>
  </si>
  <si>
    <t xml:space="preserve">Η επιτάχυνση της εφαρμογής της διμερούς Συμφωνίας με την Αίγυπτο για την εισδοχή εποχικών εργατών γης και η ενδεχόμενη αναθεώρηση της Συμφωνίας με στόχο την  επέκταση και στην εξαρτημένη εργασία (λ.χ. τομέας κατασκευών).  </t>
  </si>
  <si>
    <t>Εθνικό Σχέδιο Δράσης για την Προστασία των Παιδιών από τη Σεξουαλική Κακοποίηση και Εκμετάλλευση</t>
  </si>
  <si>
    <t>Kαθορισμός των δικαιολογητικών των νέων αδειών διαμονής και των νέων εθνικών θεωρήσεων</t>
  </si>
  <si>
    <t>Υπαγωγή των Επιχειρήσεων Προσωρινής Απασχόλησης (ΕΠΑ)  στη διαδικασία μετάκλησης</t>
  </si>
  <si>
    <t xml:space="preserve"> Διαχείριση εκκρεμοτήτων συγκεκριμένων κατηγοριών αδειών διαμονής (ν.5038/2023) </t>
  </si>
  <si>
    <t>Το έργο σχετίζεται με την ψηφιοποίηση του συνόλου των φακέλων Πολιτών Τρίτων Χωρών, οι οποίοι έχουν κατατεθεί στις  Υπηρεσίες Αλλοδαπών και Μετανάστευσης των Αποκεντρωμένων Διοικήσεων της χώρας και στο ΥΜΑ. (Υποέργο 4:80.500 000 φυσικές σελίδες του συστήματος μετανάστευσης και ασύλου)</t>
  </si>
  <si>
    <t>Εκπαίδευση, κατάρτιση και ένταξη στην αγορά εργασίας για πρόσφυγες και μετανάστες “Bridging the Skills Gap”</t>
  </si>
  <si>
    <t>Υπογραφή νέας προγραμματικής συμφωνίας</t>
  </si>
  <si>
    <t>Δημιουργία ολοκληρωμένου πληροφοριακού συστήματος για τη χρήση του αναλυτικού εργαλείου αξιολόγησης βέλτιστου συμφέροντος (ΒΙΑ) των ασυνόδευτων ανηλίκων.</t>
  </si>
  <si>
    <t>Βασικό εργαλείο του έργου είναι το «Αναλυτικό Εργαλείο Βέλτιστου Συμφέροντος», που τηρείται για κάθε παιδί και περιλαμβάνει στοιχεία ευαλωτότητας, υγείας, εκπαίδευσης και οικογένειας. Η χρήση του θα γίνεται από εξειδικευμένους επαγγελματίες σε φορείς παιδικής προστασίας. Το εργαλείο θα λειτουργεί σε ψηφιακή πλατφόρμα που χρηματοδοτείται από το Πρόγραμμα «Ανθρώπινο Δυναμικό &amp; Κοινωνική Συνοχή» 2021-2027.</t>
  </si>
  <si>
    <t>Παροχή υπηρεσιών επιτροπείας σε επιπλέον 800 (συνολικά 1.300) ασυνόδευτα και χωρισμένα από την οικογένειά τους παιδιά</t>
  </si>
  <si>
    <t>Παροχή υποστηρικτικών υπηρεσιών από εξειδικευμένους στην παιδική προστασία επαγγελματίες στις ασφαλείς περιοχές: ΚΥΤ Φυλακίου, Μαλακάσας &amp; Διαβατών, ΚΕΔ Χίου, Λέσβου, Κω, Λέρου &amp; Σάμου, καθώς και λειτουργία ασφαλών ζωνών με αντίστοιχες υπηρεσίες στις ΕΔΠΦΑΑ Βαγιοχωρίου, Αλεξάνδρειας, Δράμας &amp; Καβάλας, ως ασφαλιστική δικλείδα για τη στέγαση παιδιών σε περιπτώσεις αφίξεων περισσότερων από τις διαθέσιμες θέσεις φιλοξενίας.</t>
  </si>
  <si>
    <t>Δράση για την καταπολέμηση της εμπορίας παιδιών, με στόχο την ενίσχυση της κατάρτισης των Δικαστικών και Εισαγγελικών Αρχών και της υποστήριξης επαγγελματιών πρώτης γραμμής «Safeborders»</t>
  </si>
  <si>
    <t>Πραγματοποίηση 2 εργαστηρίων για την Ενημέρωση και την Ευαισθητοποίηση της κοινότητας για την Εμπορία Παιδιών</t>
  </si>
  <si>
    <t>Υλοποίηση σεμιναρίου για την ενίσχυση των δεξιοτήτων υπαλλήλων των Ο.Τ.Α</t>
  </si>
  <si>
    <t>Σύνταξη Εσωτερικών Κανονισμών Λειτουργίας ανά Δομή των Ελεγχόμενων Δομών Προσωρινής Φιλοξενίας Αιτούντων Άσυλο</t>
  </si>
  <si>
    <t xml:space="preserve">Παροχή Τηλεπικοινωνιακών Υπηρεσιών στις Δομές με κατασκευαστική ετοιμότητα που είναι ενεργές με στόχο 100%   </t>
  </si>
  <si>
    <t xml:space="preserve">Διαμόρφωση χώρου εγκατάστασης του συστήματος </t>
  </si>
  <si>
    <t xml:space="preserve">Εφαρμογή δράσεων για την εξασφάλιση της προσβασιμότητας σε ΚΥΤ και ΚΕΔ. </t>
  </si>
  <si>
    <t xml:space="preserve">Σύναψη νέων Συμφωνιών στον τομέα της νόμιμης μετανάστευσης </t>
  </si>
  <si>
    <t>Έκδοση των απαιτούμενων Κοινών Υπουργικών αποφάσεων σε συνέχεια του νομοσχεδίου για τη νόμιμη μετανάστευση.</t>
  </si>
  <si>
    <t xml:space="preserve">Διατήρηση των απαραίτητων θέσεων φιλοξενίας ανάλογα με ανάγκες στέγασης </t>
  </si>
  <si>
    <t xml:space="preserve">Λειτουργία 238 θέσεων φιλοξενίας </t>
  </si>
  <si>
    <t>Λειτουργία 1507 θέσεων φιλοξενίας</t>
  </si>
  <si>
    <t xml:space="preserve">Κάλυψη αναγκών συνοδείας 600 ασυνόδευτων ανηλίκων εντός της Χώρας </t>
  </si>
  <si>
    <t xml:space="preserve">Παροχή Υπηρεσιών Απασχολησιμότητας 500 ωφελούμενων </t>
  </si>
  <si>
    <t>Εκπροσώπηση της χώρας στο πεδίο της Υποδοχής Αιτούντων Άσυλο</t>
  </si>
  <si>
    <t>Ανάρτηση 10 συχνών ερωτήσεων με τις απαντήσεις</t>
  </si>
  <si>
    <t xml:space="preserve">Επικαιροποίηση και εμπλουτισμός Ψηφιακού Αποθετηρίου Διεύθυνσης Νομικής Υποστήριξης Ασύλου και Υποδοχής </t>
  </si>
  <si>
    <t>Πραγματοποίηση τουλάχιστον 2.044 εθελούσιων επιστροφών (άτομα)  κατά το χρονικό διάστημα 1/1-31/7/2026</t>
  </si>
  <si>
    <t>Πραγματοποίηση επιπλέον 773 εθελούσιων επιστροφών (άτομα) κατά το χρονικό διάστημα 1/8-31/10/2026</t>
  </si>
  <si>
    <t>Συνέχιση και παρακολούθηση των συμβάσεων σίτισης, συντήρησης και ασφάλειας (25.000.000 € για σίτιση, 50.000.000 € για facility management). (συνεχές έργο)</t>
  </si>
  <si>
    <t>Απενεργοποίηση δομών φιλοξενίας που έχουν παρουσιάσει προκλήσεις λειτουργικότητας, εφόσον κρίνεται απαραίτητο και αύξηση δυναμικότητας σε άλλες υφιστάμενες δομές, που θα υποστηρίξουν το σύστημα Υποδοχής μακροχρόνια και σε περιπτώσεις αυξημενων αφίξεων.</t>
  </si>
  <si>
    <t>Υλοποίηση του προγράμματος Ippokratis I &amp; II για την παροχή υπηρεσιών πρωτοβάθμιας υγειονομικής περίθαλψης και επιδημιολογικής επιτήρησης των διαμενόντων σε δομές φιλοξενίας της Υπηρεσίας Υποδοχής.</t>
  </si>
  <si>
    <t>Το έργο αυτό περιλαμβάνει τη λειτουργία κέντρων ημέρας που θα προσφέρουν υπηρεσίες σε ασυνόδευτους ανηλίκους: α) εξειδικευμένες υπηρεσίες ψυχικής υγείας ιδίως για το ψυχικό τραύμα των ανηλίκων, β) νομική συνδρομή ιδίως σε αστικά και ποινικά θέματα, αλλά και εξειδικευμένα θέματα ασύλου, γ)  υποστήριξη στην εκμάθηση της ελληνικής γλώσσας και σε άλλα μαθήματα, δ) υποστηρικτικές υπηρεσίες και διασύνδεση για νεαρούς ενηλίκους πρώην ασυνόδευτους ανηλίκους, ε) διασφάλιση πρόσβασης των παιδιών σε επίτροπο.</t>
  </si>
  <si>
    <t>Το έργο αφορά στη διαμόρφωση μιας Εθνικής Στρατηγικής για τα Ευάλωτα Πρόσωπα, η οποία θέτει τις κατευθυντήριες γραμμές για την προστασία των ευάλωτων πολιτών τρίτων χωρών.</t>
  </si>
  <si>
    <t>Η δράση αφορά στη παρακολούθηση της κοινωνικής ένταξης δικαιούχων διεθνούς προστασίας και προσωρινής προστασίας, καθώς και Πολιτών Τρίτων χωρών.</t>
  </si>
  <si>
    <t>Τροποποίηση του ν. 5038/2023 με στόχο την ταχεία επεξεργασία και έκδοση αδειών διαμονής συγκεκριμένων κατηγοριών.</t>
  </si>
  <si>
    <t>Τροποποίηση του ν. 5038/2023 με στόχο την επέκταση της διάρκειας ισχύος των αδειών διαμονής Ε.1.</t>
  </si>
  <si>
    <t>Η εισαγωγή ρυθμίσεων για την διευκόλυνση της μετανάστευσης για λόγους σπουδών.</t>
  </si>
  <si>
    <t>Η εισαγωγή ρυθμίσεων για την διευκόλυνση της μετανάστευσης αλλοδαπών υψηλών δεξιοτήτων (tech visa, talent visa).</t>
  </si>
  <si>
    <t>Παροχή υπηρεσιών μεταφοράς αιτούντων διεθνή προστασία σε άλλα κράτη μέλη της ΕΕ στο πλαίσιο του Κανονισμού Δουβλίνο ΙΙΙ (ΕΕ 604/2013).</t>
  </si>
  <si>
    <t>Η δράση στοχεύει στην επικαιροποίηση διαδικασιών ασύλου, στην παροχή νομικής συνδρομής β' βαθμού και στο στάδιο προσφυγής, στην μείωση των εκκρεμοτήτων και  βελτίωση και στην επιτάχυνση των διαδικασιών ασύλου και χορήγησης προσωρινής προστασίας.</t>
  </si>
  <si>
    <t>Η δράση σχετίζεται με την εφαρμογή υφιστάμενων συμφωνιών και τη σύναψη νέων Συμφωνιών νόμιμης μετανάστευσης.</t>
  </si>
  <si>
    <t>Η δράση στοχεύει στην βελτίωση του πλαισίου λειτουργίας των δομών φιλοξενίας αιτούντων άσυλο.</t>
  </si>
  <si>
    <t>Το έργο αφορά στις επιδοθείσες αποφάσεις για άδειες διαμονής, καθώς και στα αντίστοιχα αυτοτελή έντυπα, για τα οποία κρίνεται σκόπιμη η αύξησή τους κατά 10% σε σύγκριση με το προηγούμενο έτος.</t>
  </si>
  <si>
    <t>Έκδοση αδειών ή αποφάσεων απόρριψης για άδεια διαμονής σε εκκρεμότητες που αφορούν στα έτη 2024 και 2025. Ο μεγάλος όγκος αιτήσεων, ειδικά στην κατηγορία του μόνιμου επενδυτή κατά το έτος 2023, είχε σαν αποτέλεσμα τη συσσώρευση εκκρεμών αιτήσεων, συνεπώς καθίσταται απαραίτητη η ολοκλήρωση του έργου.</t>
  </si>
  <si>
    <t>Ενσωμάτωση της  Οδηγίας (ΕΕ) 2024/1233 σχετικά με ενιαία διαδικασία υποβολής αίτησης για τη χορήγηση ενιαίας άδειας διαμονής και εργασίας και το κοινό σύνολο δικαιωμάτων για τους εργαζομένους από τρίτες χώρες.</t>
  </si>
  <si>
    <t>Η έναρξη διερευνητικών επαφων για τη σύναψη διμερών συμφωνιών με Αρμενία, Γεωργία και Μολδαβία.</t>
  </si>
  <si>
    <t xml:space="preserve">
Ψήφιση νόμου μέτρων εφαρμογής των Κανονισμών του Συμφώνου και ενσωμάτωσης της αναθεωρημένης Οδηγίας Υποδοχής αιτούντων διεθνούς προστασίας.</t>
  </si>
  <si>
    <t>Ενίσχυση της εξωστρέφειας της Υπηρεσίας Υποδοχής και Ταυτοποποίησης και εκπροσώπησή της σε θέματα υποδοχής σε Ευρωπαϊκό και Διεθνές Επίπεδο.</t>
  </si>
  <si>
    <t>Εμπλουτισμός και συνεχής επικαιροποίηση του Ψηφιακού Αποθετηρίου α) με νεότερη εθνική, διεθνή και ευρωπαϊκή νομοθεσία, σε εφαρμογή του νέου Συμφώνου για το Άσυλο και τη Μετανάστευση και β) με συχνές ερωτήσεις και απαντήσεις προς τις Υπηρεσίες του Υπουργείου με σκοπό την ομοιομορφή εφαρμογή της ανωτέρω νομοθεσίας.</t>
  </si>
  <si>
    <t>Το "Μητρώο Ελληνικών και Ξένων Μη Κυβερνητικών Οργανώσεων (Μ.Κ.Ο.)"συνιστά βασικό άξονα του Υπουργείου και εργαλείο διαφόρων Υπηρεσιών του Υπουργείου Μετανάστευσης και Ασύλου όπως η ΥΠΥΤ,η ΕΥΣΥΔ ΜΕΥ, η Γενική Γραμματεία Ευαλώτων Προσώπων, η Διεύθυνση Κοινωνικής Ένταξης.  Η εγγραφή των Φορέων στο Μητρώο αποτελεί απαραίτητη προϋπόθεση προκειμένου να συμμετέχουν στην υλοποίηση δράσεων διεθνούς προστασίας, μετανάστευσης και κοινωνικής ένταξης εντός της Ελληνικής Επικράτειας, και ιδίως στην παροχή νομικών, ψυχοκοινωνικών και ιατρικών υπηρεσιών και στην παροχή πληροφόρησης και ενημέρωσης καθώς τα φυσικά τους πρόσωπα να έρχονται σε επαφή με ευάλωτα πρόσωπα, αιτούντες άσυλο και δικαιούχους διεθνούς προστασίας.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</si>
</sst>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0.0"/>
    <numFmt numFmtId="165" formatCode="#,##0\ &quot;€&quot;"/>
    <numFmt numFmtId="166" formatCode="d/m/yyyy;@"/>
    <numFmt numFmtId="167" formatCode="0.0%"/>
    <numFmt numFmtId="168" formatCode="#,##0.00\ &quot;€&quot;"/>
  </numFmts>
  <fonts count="94" x14ac:knownFonts="1">
    <font>
      <sz val="11"/>
      <color theme="1"/>
      <name val="Calibri"/>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b/>
      <sz val="10"/>
      <color theme="1"/>
      <name val="Calibri"/>
      <family val="2"/>
      <charset val="161"/>
    </font>
    <font>
      <sz val="11"/>
      <color theme="1"/>
      <name val="Calibri"/>
      <family val="2"/>
      <charset val="161"/>
    </font>
    <font>
      <sz val="11"/>
      <color rgb="FFFF0000"/>
      <name val="Calibri"/>
      <family val="2"/>
      <charset val="161"/>
    </font>
    <font>
      <b/>
      <sz val="12"/>
      <color theme="1"/>
      <name val="Calibri"/>
      <family val="2"/>
      <charset val="161"/>
    </font>
    <font>
      <b/>
      <sz val="11"/>
      <color rgb="FFFA7D00"/>
      <name val="Calibri"/>
      <family val="2"/>
      <charset val="161"/>
      <scheme val="minor"/>
    </font>
    <font>
      <b/>
      <sz val="11"/>
      <color theme="1"/>
      <name val="Calibri"/>
      <family val="2"/>
      <charset val="161"/>
      <scheme val="minor"/>
    </font>
    <font>
      <sz val="11"/>
      <color theme="0"/>
      <name val="Calibri"/>
      <family val="2"/>
      <charset val="161"/>
      <scheme val="minor"/>
    </font>
    <font>
      <b/>
      <sz val="10.5"/>
      <color rgb="FF000000"/>
      <name val="Arial"/>
      <family val="2"/>
      <charset val="161"/>
    </font>
    <font>
      <b/>
      <sz val="8"/>
      <color rgb="FF000000"/>
      <name val="Arial"/>
      <family val="2"/>
      <charset val="161"/>
    </font>
    <font>
      <b/>
      <sz val="12"/>
      <color theme="1"/>
      <name val="Calibri"/>
      <family val="2"/>
      <charset val="161"/>
      <scheme val="minor"/>
    </font>
    <font>
      <sz val="11"/>
      <name val="Calibri"/>
      <family val="2"/>
      <charset val="161"/>
      <scheme val="minor"/>
    </font>
    <font>
      <sz val="10"/>
      <name val="Calibri"/>
      <family val="2"/>
      <charset val="161"/>
      <scheme val="minor"/>
    </font>
    <font>
      <b/>
      <sz val="12"/>
      <color rgb="FFFF0000"/>
      <name val="Calibri"/>
      <family val="2"/>
      <charset val="161"/>
      <scheme val="minor"/>
    </font>
    <font>
      <b/>
      <sz val="10"/>
      <color rgb="FF000000"/>
      <name val="Calibri"/>
      <family val="2"/>
      <charset val="161"/>
      <scheme val="minor"/>
    </font>
    <font>
      <b/>
      <sz val="8"/>
      <name val="Arial"/>
      <family val="2"/>
      <charset val="161"/>
    </font>
    <font>
      <sz val="12"/>
      <color rgb="FF000000"/>
      <name val="Calibri"/>
      <family val="2"/>
      <charset val="161"/>
      <scheme val="minor"/>
    </font>
    <font>
      <b/>
      <sz val="11"/>
      <color rgb="FF000000"/>
      <name val="Calibri"/>
      <family val="2"/>
      <charset val="161"/>
    </font>
    <font>
      <i/>
      <sz val="12"/>
      <color theme="1"/>
      <name val="Calibri"/>
      <family val="2"/>
      <charset val="161"/>
    </font>
    <font>
      <sz val="12"/>
      <color theme="1"/>
      <name val="Calibri"/>
      <family val="2"/>
      <charset val="161"/>
      <scheme val="minor"/>
    </font>
    <font>
      <b/>
      <sz val="10"/>
      <name val="Calibri"/>
      <family val="2"/>
      <charset val="161"/>
    </font>
    <font>
      <b/>
      <sz val="12"/>
      <color rgb="FF1E4D78"/>
      <name val="Calibri"/>
      <family val="2"/>
      <charset val="161"/>
      <scheme val="minor"/>
    </font>
    <font>
      <b/>
      <sz val="10"/>
      <color theme="0"/>
      <name val="Calibri"/>
      <family val="2"/>
      <charset val="161"/>
    </font>
    <font>
      <b/>
      <sz val="16"/>
      <color theme="0"/>
      <name val="Calibri"/>
      <family val="2"/>
      <charset val="161"/>
      <scheme val="minor"/>
    </font>
    <font>
      <sz val="14"/>
      <color theme="1"/>
      <name val="Calibri"/>
      <family val="2"/>
      <charset val="161"/>
      <scheme val="minor"/>
    </font>
    <font>
      <i/>
      <sz val="10"/>
      <color theme="1"/>
      <name val="Calibri"/>
      <family val="2"/>
      <charset val="161"/>
    </font>
    <font>
      <sz val="12"/>
      <color theme="4" tint="-0.24994659260841701"/>
      <name val="Calibri"/>
      <family val="2"/>
      <charset val="161"/>
      <scheme val="minor"/>
    </font>
    <font>
      <b/>
      <sz val="12"/>
      <color theme="0"/>
      <name val="Calibri"/>
      <family val="2"/>
      <charset val="161"/>
      <scheme val="minor"/>
    </font>
    <font>
      <i/>
      <sz val="12"/>
      <color theme="0"/>
      <name val="Calibri"/>
      <family val="2"/>
      <charset val="161"/>
      <scheme val="minor"/>
    </font>
    <font>
      <b/>
      <sz val="11"/>
      <color theme="0"/>
      <name val="Calibri"/>
      <family val="2"/>
      <charset val="161"/>
    </font>
    <font>
      <b/>
      <sz val="14"/>
      <color theme="1"/>
      <name val="Calibri"/>
      <family val="2"/>
      <charset val="161"/>
      <scheme val="minor"/>
    </font>
    <font>
      <b/>
      <sz val="12"/>
      <name val="Calibri"/>
      <family val="2"/>
      <charset val="161"/>
    </font>
    <font>
      <b/>
      <sz val="14"/>
      <color theme="4" tint="-0.499984740745262"/>
      <name val="Calibri"/>
      <family val="2"/>
      <charset val="161"/>
      <scheme val="minor"/>
    </font>
    <font>
      <b/>
      <sz val="12"/>
      <color theme="0"/>
      <name val="Calibri"/>
      <family val="2"/>
      <charset val="161"/>
    </font>
    <font>
      <b/>
      <u/>
      <sz val="11"/>
      <color theme="4" tint="-0.499984740745262"/>
      <name val="Calibri"/>
      <family val="2"/>
      <charset val="161"/>
      <scheme val="minor"/>
    </font>
    <font>
      <sz val="11"/>
      <color rgb="FF000000"/>
      <name val="Calibri"/>
      <family val="2"/>
      <charset val="161"/>
      <scheme val="minor"/>
    </font>
    <font>
      <b/>
      <sz val="11"/>
      <color theme="1"/>
      <name val="Calibri"/>
      <family val="2"/>
      <charset val="161"/>
    </font>
    <font>
      <b/>
      <sz val="12"/>
      <color rgb="FF000000"/>
      <name val="Calibri"/>
      <family val="2"/>
      <charset val="161"/>
      <scheme val="minor"/>
    </font>
    <font>
      <b/>
      <u/>
      <sz val="12"/>
      <color rgb="FF000000"/>
      <name val="Calibri"/>
      <family val="2"/>
      <charset val="161"/>
      <scheme val="minor"/>
    </font>
    <font>
      <b/>
      <i/>
      <sz val="12"/>
      <color rgb="FF000000"/>
      <name val="Calibri"/>
      <family val="2"/>
      <charset val="161"/>
      <scheme val="minor"/>
    </font>
    <font>
      <b/>
      <sz val="12"/>
      <color rgb="FF2F5597"/>
      <name val="Calibri"/>
      <family val="2"/>
      <charset val="161"/>
      <scheme val="minor"/>
    </font>
    <font>
      <sz val="10"/>
      <color rgb="FF000000"/>
      <name val="Calibri"/>
      <family val="2"/>
      <charset val="161"/>
      <scheme val="minor"/>
    </font>
    <font>
      <b/>
      <sz val="12"/>
      <color rgb="FF548235"/>
      <name val="Calibri"/>
      <family val="2"/>
      <charset val="161"/>
      <scheme val="minor"/>
    </font>
    <font>
      <b/>
      <sz val="11"/>
      <color rgb="FF000000"/>
      <name val="Calibri"/>
      <family val="2"/>
      <charset val="161"/>
      <scheme val="minor"/>
    </font>
    <font>
      <b/>
      <sz val="11"/>
      <color rgb="FFC55A11"/>
      <name val="Calibri"/>
      <family val="2"/>
      <charset val="161"/>
      <scheme val="minor"/>
    </font>
    <font>
      <sz val="11"/>
      <color rgb="FF000000"/>
      <name val="Symbol"/>
      <family val="1"/>
      <charset val="2"/>
    </font>
    <font>
      <b/>
      <sz val="11"/>
      <name val="Calibri"/>
      <family val="2"/>
      <charset val="161"/>
      <scheme val="minor"/>
    </font>
    <font>
      <sz val="11"/>
      <color rgb="FF000000"/>
      <name val="Calibri"/>
      <family val="2"/>
      <charset val="161"/>
    </font>
    <font>
      <b/>
      <i/>
      <u/>
      <sz val="11"/>
      <color rgb="FF000000"/>
      <name val="Calibri"/>
      <family val="2"/>
      <charset val="161"/>
    </font>
    <font>
      <sz val="12"/>
      <color rgb="FF000000"/>
      <name val="Calibri"/>
      <family val="2"/>
      <charset val="161"/>
    </font>
    <font>
      <sz val="12"/>
      <name val="Calibri"/>
      <family val="2"/>
      <charset val="161"/>
      <scheme val="minor"/>
    </font>
    <font>
      <b/>
      <sz val="12"/>
      <name val="Calibri"/>
      <family val="2"/>
      <charset val="161"/>
      <scheme val="minor"/>
    </font>
    <font>
      <b/>
      <sz val="10"/>
      <name val="Calibri"/>
      <family val="2"/>
      <charset val="161"/>
      <scheme val="minor"/>
    </font>
    <font>
      <sz val="10"/>
      <color rgb="FFFF0000"/>
      <name val="Calibri"/>
      <family val="2"/>
      <charset val="161"/>
      <scheme val="minor"/>
    </font>
    <font>
      <sz val="10"/>
      <color theme="1"/>
      <name val="Calibri"/>
      <family val="2"/>
      <charset val="161"/>
      <scheme val="minor"/>
    </font>
    <font>
      <b/>
      <sz val="10"/>
      <color theme="1"/>
      <name val="Calibri"/>
      <family val="2"/>
      <charset val="161"/>
      <scheme val="minor"/>
    </font>
    <font>
      <sz val="9"/>
      <color theme="1"/>
      <name val="Calibri"/>
      <family val="2"/>
      <charset val="161"/>
      <scheme val="minor"/>
    </font>
    <font>
      <sz val="10"/>
      <color theme="1"/>
      <name val="Calibri"/>
      <family val="2"/>
      <charset val="161"/>
    </font>
    <font>
      <sz val="11"/>
      <color rgb="FFFF0000"/>
      <name val="Calibri"/>
      <family val="2"/>
      <charset val="161"/>
      <scheme val="minor"/>
    </font>
    <font>
      <sz val="11"/>
      <color rgb="FF339966"/>
      <name val="Calibri"/>
      <family val="2"/>
      <charset val="161"/>
      <scheme val="minor"/>
    </font>
    <font>
      <u/>
      <sz val="11"/>
      <color theme="10"/>
      <name val="Calibri"/>
      <family val="2"/>
      <charset val="161"/>
      <scheme val="minor"/>
    </font>
    <font>
      <sz val="10"/>
      <name val="Calibri"/>
      <family val="2"/>
      <charset val="161"/>
    </font>
    <font>
      <sz val="9"/>
      <name val="Calibri"/>
      <family val="2"/>
      <charset val="161"/>
      <scheme val="minor"/>
    </font>
    <font>
      <sz val="11"/>
      <name val="Calibri"/>
      <family val="2"/>
      <scheme val="minor"/>
    </font>
    <font>
      <sz val="11"/>
      <color theme="1"/>
      <name val="Calibri"/>
      <family val="2"/>
      <charset val="161"/>
      <scheme val="minor"/>
    </font>
    <font>
      <sz val="11"/>
      <name val="Calibri"/>
      <family val="2"/>
      <charset val="161"/>
    </font>
    <font>
      <sz val="10"/>
      <color theme="0"/>
      <name val="Calibri"/>
      <family val="2"/>
      <charset val="161"/>
    </font>
    <font>
      <strike/>
      <sz val="10"/>
      <name val="Calibri"/>
      <family val="2"/>
      <charset val="161"/>
    </font>
    <font>
      <sz val="12"/>
      <name val="Calibri"/>
      <family val="2"/>
      <charset val="161"/>
    </font>
    <font>
      <sz val="9"/>
      <name val="Calibri"/>
      <family val="2"/>
      <charset val="161"/>
    </font>
    <font>
      <b/>
      <sz val="11"/>
      <name val="Calibri"/>
      <family val="2"/>
      <charset val="161"/>
    </font>
    <font>
      <i/>
      <sz val="12"/>
      <color theme="1"/>
      <name val="Calibri"/>
      <family val="2"/>
      <charset val="161"/>
      <scheme val="minor"/>
    </font>
    <font>
      <sz val="9"/>
      <color theme="1"/>
      <name val="Calibri"/>
      <family val="2"/>
      <charset val="161"/>
    </font>
    <font>
      <sz val="11"/>
      <color rgb="FF003366"/>
      <name val="Calibri Light"/>
      <family val="2"/>
      <charset val="161"/>
    </font>
    <font>
      <sz val="11"/>
      <color rgb="FFFF6600"/>
      <name val="Calibri Light"/>
      <family val="2"/>
      <charset val="161"/>
    </font>
    <font>
      <i/>
      <sz val="11"/>
      <color rgb="FF008000"/>
      <name val="Calibri"/>
      <family val="2"/>
      <charset val="161"/>
    </font>
  </fonts>
  <fills count="42">
    <fill>
      <patternFill patternType="none"/>
    </fill>
    <fill>
      <patternFill patternType="gray125"/>
    </fill>
    <fill>
      <patternFill patternType="solid">
        <fgColor theme="6" tint="0.59999389629810485"/>
        <bgColor theme="4"/>
      </patternFill>
    </fill>
    <fill>
      <patternFill patternType="solid">
        <fgColor rgb="FFF2F2F2"/>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bgColor indexed="64"/>
      </patternFill>
    </fill>
    <fill>
      <patternFill patternType="solid">
        <fgColor theme="4" tint="0.59999389629810485"/>
        <bgColor indexed="64"/>
      </patternFill>
    </fill>
    <fill>
      <patternFill patternType="solid">
        <fgColor theme="4" tint="0.79998168889431442"/>
        <bgColor theme="4" tint="0.79998168889431442"/>
      </patternFill>
    </fill>
    <fill>
      <patternFill patternType="solid">
        <fgColor theme="2" tint="-0.249977111117893"/>
        <bgColor theme="4"/>
      </patternFill>
    </fill>
    <fill>
      <patternFill patternType="solid">
        <fgColor theme="9" tint="0.79998168889431442"/>
        <bgColor theme="4"/>
      </patternFill>
    </fill>
    <fill>
      <patternFill patternType="solid">
        <fgColor theme="4" tint="0.59999389629810485"/>
        <bgColor theme="4"/>
      </patternFill>
    </fill>
    <fill>
      <patternFill patternType="solid">
        <fgColor theme="6"/>
      </patternFill>
    </fill>
    <fill>
      <patternFill patternType="solid">
        <fgColor theme="0"/>
        <bgColor indexed="64"/>
      </patternFill>
    </fill>
    <fill>
      <patternFill patternType="solid">
        <fgColor theme="4" tint="-0.499984740745262"/>
        <bgColor theme="4"/>
      </patternFill>
    </fill>
    <fill>
      <patternFill patternType="solid">
        <fgColor theme="4" tint="-0.499984740745262"/>
        <bgColor indexed="64"/>
      </patternFill>
    </fill>
    <fill>
      <patternFill patternType="solid">
        <fgColor theme="0" tint="-4.9989318521683403E-2"/>
        <bgColor indexed="64"/>
      </patternFill>
    </fill>
    <fill>
      <patternFill patternType="solid">
        <fgColor theme="0" tint="-4.9989318521683403E-2"/>
        <bgColor theme="4"/>
      </patternFill>
    </fill>
    <fill>
      <patternFill patternType="solid">
        <fgColor theme="2" tint="-4.9989318521683403E-2"/>
        <bgColor theme="4"/>
      </patternFill>
    </fill>
    <fill>
      <patternFill patternType="solid">
        <fgColor rgb="FF002060"/>
        <bgColor theme="4"/>
      </patternFill>
    </fill>
    <fill>
      <patternFill patternType="solid">
        <fgColor rgb="FF002060"/>
        <bgColor indexed="64"/>
      </patternFill>
    </fill>
    <fill>
      <patternFill patternType="solid">
        <fgColor theme="1" tint="0.499984740745262"/>
        <bgColor theme="4"/>
      </patternFill>
    </fill>
    <fill>
      <patternFill patternType="solid">
        <fgColor rgb="FF002060"/>
        <bgColor rgb="FF9CC2E5"/>
      </patternFill>
    </fill>
    <fill>
      <patternFill patternType="solid">
        <fgColor theme="2" tint="-0.249977111117893"/>
        <bgColor indexed="64"/>
      </patternFill>
    </fill>
    <fill>
      <patternFill patternType="solid">
        <fgColor rgb="FFFFFFFF"/>
        <bgColor indexed="64"/>
      </patternFill>
    </fill>
    <fill>
      <patternFill patternType="solid">
        <fgColor theme="3" tint="0.499984740745262"/>
        <bgColor theme="4"/>
      </patternFill>
    </fill>
    <fill>
      <patternFill patternType="solid">
        <fgColor rgb="FFF7F7F7"/>
        <bgColor indexed="64"/>
      </patternFill>
    </fill>
    <fill>
      <patternFill patternType="solid">
        <fgColor theme="3" tint="0.499984740745262"/>
        <bgColor rgb="FF9CC2E5"/>
      </patternFill>
    </fill>
    <fill>
      <patternFill patternType="solid">
        <fgColor theme="4" tint="0.79998168889431442"/>
        <bgColor indexed="64"/>
      </patternFill>
    </fill>
    <fill>
      <patternFill patternType="solid">
        <fgColor theme="7" tint="0.59999389629810485"/>
        <bgColor theme="4"/>
      </patternFill>
    </fill>
    <fill>
      <patternFill patternType="solid">
        <fgColor rgb="FFFFF7E1"/>
        <bgColor indexed="64"/>
      </patternFill>
    </fill>
    <fill>
      <patternFill patternType="solid">
        <fgColor theme="9" tint="0.59999389629810485"/>
        <bgColor theme="4"/>
      </patternFill>
    </fill>
    <fill>
      <patternFill patternType="solid">
        <fgColor theme="5" tint="0.59999389629810485"/>
        <bgColor theme="4"/>
      </patternFill>
    </fill>
    <fill>
      <patternFill patternType="solid">
        <fgColor theme="5" tint="0.79998168889431442"/>
        <bgColor indexed="64"/>
      </patternFill>
    </fill>
    <fill>
      <patternFill patternType="solid">
        <fgColor theme="2" tint="-4.9989318521683403E-2"/>
        <bgColor indexed="64"/>
      </patternFill>
    </fill>
    <fill>
      <patternFill patternType="solid">
        <fgColor theme="7" tint="0.59999389629810485"/>
        <bgColor indexed="65"/>
      </patternFill>
    </fill>
    <fill>
      <patternFill patternType="solid">
        <fgColor theme="9" tint="0.59999389629810485"/>
        <bgColor indexed="65"/>
      </patternFill>
    </fill>
    <fill>
      <patternFill patternType="solid">
        <fgColor rgb="FFDBDBDB"/>
        <bgColor indexed="64"/>
      </patternFill>
    </fill>
    <fill>
      <patternFill patternType="solid">
        <fgColor rgb="FFFFF2CC"/>
        <bgColor indexed="64"/>
      </patternFill>
    </fill>
    <fill>
      <patternFill patternType="solid">
        <fgColor rgb="FFE2EFDA"/>
        <bgColor indexed="64"/>
      </patternFill>
    </fill>
    <fill>
      <patternFill patternType="solid">
        <fgColor rgb="FFDBDBDB"/>
        <bgColor theme="4"/>
      </patternFill>
    </fill>
    <fill>
      <patternFill patternType="solid">
        <fgColor rgb="FFDDEBF7"/>
        <bgColor indexed="64"/>
      </patternFill>
    </fill>
  </fills>
  <borders count="1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style="thin">
        <color theme="4" tint="0.39997558519241921"/>
      </left>
      <right/>
      <top style="thin">
        <color theme="4" tint="0.39997558519241921"/>
      </top>
      <bottom style="thin">
        <color theme="4" tint="0.39997558519241921"/>
      </bottom>
      <diagonal/>
    </border>
    <border>
      <left style="thin">
        <color theme="4" tint="0.39997558519241921"/>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top style="thin">
        <color theme="0"/>
      </top>
      <bottom style="thin">
        <color theme="0"/>
      </bottom>
      <diagonal/>
    </border>
    <border>
      <left style="medium">
        <color indexed="64"/>
      </left>
      <right/>
      <top style="medium">
        <color theme="0"/>
      </top>
      <bottom/>
      <diagonal/>
    </border>
    <border>
      <left/>
      <right style="medium">
        <color indexed="64"/>
      </right>
      <top style="medium">
        <color theme="0"/>
      </top>
      <bottom/>
      <diagonal/>
    </border>
    <border>
      <left style="thick">
        <color auto="1"/>
      </left>
      <right/>
      <top/>
      <bottom style="medium">
        <color theme="0"/>
      </bottom>
      <diagonal/>
    </border>
    <border>
      <left/>
      <right style="medium">
        <color indexed="64"/>
      </right>
      <top/>
      <bottom style="medium">
        <color theme="0"/>
      </bottom>
      <diagonal/>
    </border>
    <border>
      <left style="thick">
        <color theme="1"/>
      </left>
      <right style="medium">
        <color theme="0"/>
      </right>
      <top style="thick">
        <color theme="1"/>
      </top>
      <bottom style="medium">
        <color theme="0"/>
      </bottom>
      <diagonal/>
    </border>
    <border>
      <left style="medium">
        <color theme="0"/>
      </left>
      <right style="thick">
        <color theme="1"/>
      </right>
      <top style="thick">
        <color theme="1"/>
      </top>
      <bottom style="medium">
        <color theme="0"/>
      </bottom>
      <diagonal/>
    </border>
    <border>
      <left style="thick">
        <color theme="1"/>
      </left>
      <right style="medium">
        <color theme="0"/>
      </right>
      <top style="medium">
        <color theme="0"/>
      </top>
      <bottom style="medium">
        <color theme="0"/>
      </bottom>
      <diagonal/>
    </border>
    <border>
      <left style="medium">
        <color theme="0"/>
      </left>
      <right style="thick">
        <color theme="1"/>
      </right>
      <top style="medium">
        <color theme="0"/>
      </top>
      <bottom style="medium">
        <color theme="0"/>
      </bottom>
      <diagonal/>
    </border>
    <border>
      <left style="thick">
        <color theme="1"/>
      </left>
      <right style="medium">
        <color theme="0"/>
      </right>
      <top style="medium">
        <color theme="0"/>
      </top>
      <bottom style="thick">
        <color theme="1"/>
      </bottom>
      <diagonal/>
    </border>
    <border>
      <left style="medium">
        <color theme="0"/>
      </left>
      <right style="thick">
        <color theme="1"/>
      </right>
      <top style="medium">
        <color theme="0"/>
      </top>
      <bottom style="thick">
        <color theme="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top/>
      <bottom style="thin">
        <color indexed="64"/>
      </bottom>
      <diagonal/>
    </border>
    <border>
      <left/>
      <right style="thin">
        <color theme="1"/>
      </right>
      <top/>
      <bottom style="thin">
        <color indexed="64"/>
      </bottom>
      <diagonal/>
    </border>
    <border>
      <left style="thin">
        <color rgb="FF000000"/>
      </left>
      <right/>
      <top style="thin">
        <color indexed="64"/>
      </top>
      <bottom style="thin">
        <color indexed="64"/>
      </bottom>
      <diagonal/>
    </border>
    <border>
      <left/>
      <right style="thin">
        <color theme="1"/>
      </right>
      <top style="thin">
        <color indexed="64"/>
      </top>
      <bottom style="thin">
        <color indexed="64"/>
      </bottom>
      <diagonal/>
    </border>
    <border>
      <left style="thin">
        <color theme="0"/>
      </left>
      <right style="thin">
        <color theme="0"/>
      </right>
      <top/>
      <bottom/>
      <diagonal/>
    </border>
    <border>
      <left style="thin">
        <color theme="8" tint="-0.499984740745262"/>
      </left>
      <right/>
      <top style="thin">
        <color theme="8" tint="-0.499984740745262"/>
      </top>
      <bottom/>
      <diagonal/>
    </border>
    <border>
      <left/>
      <right/>
      <top style="thin">
        <color theme="8" tint="-0.499984740745262"/>
      </top>
      <bottom/>
      <diagonal/>
    </border>
    <border>
      <left/>
      <right style="thin">
        <color theme="8" tint="-0.499984740745262"/>
      </right>
      <top style="thin">
        <color theme="8" tint="-0.499984740745262"/>
      </top>
      <bottom/>
      <diagonal/>
    </border>
    <border>
      <left style="thin">
        <color theme="8" tint="-0.499984740745262"/>
      </left>
      <right/>
      <top/>
      <bottom/>
      <diagonal/>
    </border>
    <border>
      <left/>
      <right style="thin">
        <color theme="8" tint="-0.499984740745262"/>
      </right>
      <top/>
      <bottom style="thin">
        <color theme="8" tint="-0.499984740745262"/>
      </bottom>
      <diagonal/>
    </border>
    <border>
      <left style="thin">
        <color theme="8" tint="-0.499984740745262"/>
      </left>
      <right/>
      <top style="thin">
        <color indexed="64"/>
      </top>
      <bottom style="thin">
        <color indexed="64"/>
      </bottom>
      <diagonal/>
    </border>
    <border>
      <left/>
      <right style="thin">
        <color theme="8" tint="-0.499984740745262"/>
      </right>
      <top style="thin">
        <color theme="8" tint="-0.499984740745262"/>
      </top>
      <bottom style="thin">
        <color theme="8" tint="-0.499984740745262"/>
      </bottom>
      <diagonal/>
    </border>
    <border>
      <left/>
      <right style="thin">
        <color theme="8" tint="-0.499984740745262"/>
      </right>
      <top/>
      <bottom/>
      <diagonal/>
    </border>
    <border>
      <left style="medium">
        <color indexed="64"/>
      </left>
      <right style="thin">
        <color theme="8" tint="-0.499984740745262"/>
      </right>
      <top style="medium">
        <color indexed="64"/>
      </top>
      <bottom style="thin">
        <color theme="4" tint="0.39997558519241921"/>
      </bottom>
      <diagonal/>
    </border>
    <border>
      <left style="thin">
        <color theme="8" tint="-0.499984740745262"/>
      </left>
      <right style="thin">
        <color theme="8" tint="-0.499984740745262"/>
      </right>
      <top style="medium">
        <color indexed="64"/>
      </top>
      <bottom/>
      <diagonal/>
    </border>
    <border>
      <left style="medium">
        <color indexed="64"/>
      </left>
      <right style="thin">
        <color theme="8" tint="-0.499984740745262"/>
      </right>
      <top style="thin">
        <color rgb="FFFFFFFF"/>
      </top>
      <bottom style="thin">
        <color theme="4" tint="0.39997558519241921"/>
      </bottom>
      <diagonal/>
    </border>
    <border>
      <left style="thin">
        <color theme="8" tint="-0.499984740745262"/>
      </left>
      <right style="thin">
        <color theme="8" tint="-0.499984740745262"/>
      </right>
      <top/>
      <bottom/>
      <diagonal/>
    </border>
    <border>
      <left style="medium">
        <color indexed="64"/>
      </left>
      <right style="thin">
        <color theme="8" tint="-0.499984740745262"/>
      </right>
      <top style="thin">
        <color rgb="FFFFFFFF"/>
      </top>
      <bottom/>
      <diagonal/>
    </border>
    <border>
      <left style="medium">
        <color indexed="64"/>
      </left>
      <right style="thin">
        <color theme="8" tint="-0.499984740745262"/>
      </right>
      <top style="thin">
        <color rgb="FFFFFFFF"/>
      </top>
      <bottom style="thin">
        <color indexed="64"/>
      </bottom>
      <diagonal/>
    </border>
    <border>
      <left style="thin">
        <color theme="8" tint="-0.499984740745262"/>
      </left>
      <right style="thin">
        <color theme="8" tint="-0.499984740745262"/>
      </right>
      <top/>
      <bottom style="thin">
        <color indexed="64"/>
      </bottom>
      <diagonal/>
    </border>
    <border>
      <left style="medium">
        <color indexed="64"/>
      </left>
      <right style="thin">
        <color theme="8" tint="-0.499984740745262"/>
      </right>
      <top/>
      <bottom style="thin">
        <color theme="4" tint="0.39997558519241921"/>
      </bottom>
      <diagonal/>
    </border>
    <border>
      <left style="medium">
        <color indexed="64"/>
      </left>
      <right style="thin">
        <color theme="8" tint="-0.499984740745262"/>
      </right>
      <top style="thin">
        <color theme="4" tint="0.39997558519241921"/>
      </top>
      <bottom style="medium">
        <color indexed="64"/>
      </bottom>
      <diagonal/>
    </border>
    <border>
      <left style="thin">
        <color theme="8" tint="-0.499984740745262"/>
      </left>
      <right style="thin">
        <color theme="8" tint="-0.499984740745262"/>
      </right>
      <top/>
      <bottom style="medium">
        <color indexed="64"/>
      </bottom>
      <diagonal/>
    </border>
    <border>
      <left style="thin">
        <color theme="8" tint="-0.499984740745262"/>
      </left>
      <right style="thin">
        <color theme="8" tint="-0.499984740745262"/>
      </right>
      <top/>
      <bottom style="thin">
        <color theme="4" tint="0.39997558519241921"/>
      </bottom>
      <diagonal/>
    </border>
    <border>
      <left style="thin">
        <color theme="8" tint="-0.499984740745262"/>
      </left>
      <right style="thin">
        <color theme="8" tint="-0.499984740745262"/>
      </right>
      <top style="thin">
        <color rgb="FFFFFFFF"/>
      </top>
      <bottom style="thin">
        <color theme="4" tint="0.39997558519241921"/>
      </bottom>
      <diagonal/>
    </border>
    <border>
      <left style="thin">
        <color theme="8" tint="-0.499984740745262"/>
      </left>
      <right style="thin">
        <color theme="8" tint="-0.499984740745262"/>
      </right>
      <top style="thin">
        <color rgb="FFFFFFFF"/>
      </top>
      <bottom style="thin">
        <color theme="8" tint="-0.499984740745262"/>
      </bottom>
      <diagonal/>
    </border>
    <border>
      <left style="thin">
        <color theme="8" tint="-0.499984740745262"/>
      </left>
      <right style="thin">
        <color theme="8" tint="-0.499984740745262"/>
      </right>
      <top/>
      <bottom style="thin">
        <color theme="8" tint="-0.499984740745262"/>
      </bottom>
      <diagonal/>
    </border>
    <border>
      <left/>
      <right/>
      <top/>
      <bottom style="thin">
        <color theme="8" tint="-0.499984740745262"/>
      </bottom>
      <diagonal/>
    </border>
    <border>
      <left style="thin">
        <color theme="8" tint="-0.499984740745262"/>
      </left>
      <right style="thin">
        <color theme="8" tint="-0.499984740745262"/>
      </right>
      <top style="thin">
        <color indexed="64"/>
      </top>
      <bottom style="thin">
        <color indexed="64"/>
      </bottom>
      <diagonal/>
    </border>
    <border>
      <left style="thin">
        <color theme="8" tint="-0.499984740745262"/>
      </left>
      <right style="thin">
        <color theme="8" tint="-0.499984740745262"/>
      </right>
      <top style="thin">
        <color indexed="64"/>
      </top>
      <bottom/>
      <diagonal/>
    </border>
    <border>
      <left style="thin">
        <color theme="8" tint="-0.499984740745262"/>
      </left>
      <right style="thin">
        <color theme="8" tint="-0.499984740745262"/>
      </right>
      <top style="thin">
        <color theme="8" tint="-0.499984740745262"/>
      </top>
      <bottom style="thin">
        <color theme="8" tint="-0.499984740745262"/>
      </bottom>
      <diagonal/>
    </border>
    <border>
      <left style="thin">
        <color theme="8" tint="-0.499984740745262"/>
      </left>
      <right/>
      <top/>
      <bottom style="medium">
        <color indexed="64"/>
      </bottom>
      <diagonal/>
    </border>
    <border>
      <left style="thin">
        <color theme="8" tint="-0.499984740745262"/>
      </left>
      <right style="thin">
        <color theme="8" tint="-0.499984740745262"/>
      </right>
      <top style="thin">
        <color theme="8" tint="-0.499984740745262"/>
      </top>
      <bottom/>
      <diagonal/>
    </border>
    <border>
      <left style="thin">
        <color indexed="64"/>
      </left>
      <right style="thin">
        <color theme="8" tint="-0.499984740745262"/>
      </right>
      <top style="thin">
        <color indexed="64"/>
      </top>
      <bottom style="thin">
        <color theme="8" tint="-0.499984740745262"/>
      </bottom>
      <diagonal/>
    </border>
    <border>
      <left style="thin">
        <color indexed="64"/>
      </left>
      <right style="thin">
        <color theme="8" tint="-0.499984740745262"/>
      </right>
      <top style="thin">
        <color theme="8" tint="-0.499984740745262"/>
      </top>
      <bottom style="thin">
        <color theme="8" tint="-0.499984740745262"/>
      </bottom>
      <diagonal/>
    </border>
    <border>
      <left/>
      <right style="thin">
        <color theme="8" tint="-0.499984740745262"/>
      </right>
      <top/>
      <bottom style="thin">
        <color indexed="64"/>
      </bottom>
      <diagonal/>
    </border>
    <border>
      <left style="thin">
        <color theme="8" tint="-0.499984740745262"/>
      </left>
      <right style="thin">
        <color theme="8" tint="-0.499984740745262"/>
      </right>
      <top style="thin">
        <color theme="5"/>
      </top>
      <bottom/>
      <diagonal/>
    </border>
    <border>
      <left style="thin">
        <color theme="8" tint="-0.499984740745262"/>
      </left>
      <right style="thin">
        <color theme="8" tint="-0.499984740745262"/>
      </right>
      <top style="thin">
        <color theme="8"/>
      </top>
      <bottom/>
      <diagonal/>
    </border>
    <border>
      <left/>
      <right/>
      <top style="thin">
        <color theme="8"/>
      </top>
      <bottom/>
      <diagonal/>
    </border>
    <border>
      <left/>
      <right style="thin">
        <color theme="8" tint="-0.499984740745262"/>
      </right>
      <top style="thin">
        <color theme="8"/>
      </top>
      <bottom/>
      <diagonal/>
    </border>
    <border>
      <left style="thin">
        <color theme="8" tint="-0.499984740745262"/>
      </left>
      <right style="thin">
        <color theme="8" tint="-0.499984740745262"/>
      </right>
      <top style="thin">
        <color theme="9" tint="-0.24994659260841701"/>
      </top>
      <bottom/>
      <diagonal/>
    </border>
    <border>
      <left/>
      <right/>
      <top style="thin">
        <color theme="9" tint="-0.24994659260841701"/>
      </top>
      <bottom/>
      <diagonal/>
    </border>
    <border>
      <left/>
      <right style="thin">
        <color theme="8" tint="-0.499984740745262"/>
      </right>
      <top style="thin">
        <color theme="9" tint="-0.24994659260841701"/>
      </top>
      <bottom/>
      <diagonal/>
    </border>
    <border>
      <left style="thin">
        <color theme="8" tint="-0.499984740745262"/>
      </left>
      <right style="thin">
        <color theme="8" tint="-0.499984740745262"/>
      </right>
      <top style="thin">
        <color indexed="64"/>
      </top>
      <bottom style="thin">
        <color theme="5"/>
      </bottom>
      <diagonal/>
    </border>
    <border>
      <left/>
      <right/>
      <top/>
      <bottom style="thin">
        <color theme="5"/>
      </bottom>
      <diagonal/>
    </border>
    <border>
      <left/>
      <right style="thin">
        <color theme="8" tint="-0.499984740745262"/>
      </right>
      <top/>
      <bottom style="thin">
        <color theme="5"/>
      </bottom>
      <diagonal/>
    </border>
    <border>
      <left style="thin">
        <color theme="8" tint="-0.499984740745262"/>
      </left>
      <right style="thin">
        <color theme="8" tint="-0.499984740745262"/>
      </right>
      <top style="thin">
        <color theme="8" tint="-0.499984740745262"/>
      </top>
      <bottom style="thin">
        <color indexed="64"/>
      </bottom>
      <diagonal/>
    </border>
    <border>
      <left style="thin">
        <color theme="8" tint="-0.499984740745262"/>
      </left>
      <right style="thin">
        <color theme="8" tint="-0.499984740745262"/>
      </right>
      <top style="thin">
        <color theme="8" tint="-0.499984740745262"/>
      </top>
      <bottom style="thin">
        <color theme="4" tint="0.39997558519241921"/>
      </bottom>
      <diagonal/>
    </border>
    <border>
      <left style="thin">
        <color indexed="64"/>
      </left>
      <right style="thin">
        <color theme="8" tint="-0.499984740745262"/>
      </right>
      <top style="thin">
        <color theme="8" tint="-0.499984740745262"/>
      </top>
      <bottom/>
      <diagonal/>
    </border>
    <border>
      <left style="thin">
        <color indexed="64"/>
      </left>
      <right style="thin">
        <color theme="8" tint="-0.499984740745262"/>
      </right>
      <top style="thin">
        <color indexed="64"/>
      </top>
      <bottom/>
      <diagonal/>
    </border>
    <border>
      <left/>
      <right style="thin">
        <color rgb="FF000000"/>
      </right>
      <top style="thin">
        <color indexed="64"/>
      </top>
      <bottom/>
      <diagonal/>
    </border>
    <border>
      <left/>
      <right style="thin">
        <color rgb="FF000000"/>
      </right>
      <top/>
      <bottom/>
      <diagonal/>
    </border>
    <border>
      <left/>
      <right style="thin">
        <color rgb="FF000000"/>
      </right>
      <top/>
      <bottom style="thin">
        <color indexed="64"/>
      </bottom>
      <diagonal/>
    </border>
    <border>
      <left style="thin">
        <color rgb="FF000000"/>
      </left>
      <right/>
      <top style="thin">
        <color indexed="64"/>
      </top>
      <bottom/>
      <diagonal/>
    </border>
    <border>
      <left/>
      <right style="thin">
        <color theme="1"/>
      </right>
      <top style="thin">
        <color indexed="64"/>
      </top>
      <bottom/>
      <diagonal/>
    </border>
    <border>
      <left style="thin">
        <color indexed="64"/>
      </left>
      <right style="thin">
        <color indexed="64"/>
      </right>
      <top/>
      <bottom style="thin">
        <color indexed="64"/>
      </bottom>
      <diagonal/>
    </border>
    <border>
      <left style="medium">
        <color indexed="64"/>
      </left>
      <right style="thin">
        <color rgb="FF000000"/>
      </right>
      <top style="thin">
        <color rgb="FF000000"/>
      </top>
      <bottom/>
      <diagonal/>
    </border>
    <border>
      <left style="thin">
        <color indexed="64"/>
      </left>
      <right style="thin">
        <color indexed="64"/>
      </right>
      <top style="thin">
        <color indexed="64"/>
      </top>
      <bottom/>
      <diagonal/>
    </border>
    <border>
      <left style="thin">
        <color rgb="FF000000"/>
      </left>
      <right style="medium">
        <color indexed="64"/>
      </right>
      <top style="thin">
        <color rgb="FF000000"/>
      </top>
      <bottom/>
      <diagonal/>
    </border>
    <border>
      <left style="thin">
        <color theme="0"/>
      </left>
      <right/>
      <top/>
      <bottom style="thin">
        <color theme="0"/>
      </bottom>
      <diagonal/>
    </border>
    <border>
      <left style="thin">
        <color rgb="FF7F7F7F"/>
      </left>
      <right/>
      <top style="thin">
        <color rgb="FF7F7F7F"/>
      </top>
      <bottom style="thin">
        <color rgb="FF7F7F7F"/>
      </bottom>
      <diagonal/>
    </border>
    <border>
      <left/>
      <right style="thin">
        <color theme="0"/>
      </right>
      <top/>
      <bottom style="thin">
        <color theme="0"/>
      </bottom>
      <diagonal/>
    </border>
    <border>
      <left/>
      <right style="thin">
        <color theme="0"/>
      </right>
      <top/>
      <bottom/>
      <diagonal/>
    </border>
    <border>
      <left/>
      <right style="thin">
        <color rgb="FF7F7F7F"/>
      </right>
      <top style="thin">
        <color rgb="FF7F7F7F"/>
      </top>
      <bottom style="thin">
        <color rgb="FF7F7F7F"/>
      </bottom>
      <diagonal/>
    </border>
    <border>
      <left style="thin">
        <color theme="0"/>
      </left>
      <right style="thin">
        <color theme="0"/>
      </right>
      <top style="thin">
        <color theme="0"/>
      </top>
      <bottom/>
      <diagonal/>
    </border>
  </borders>
  <cellStyleXfs count="70">
    <xf numFmtId="0" fontId="0" fillId="0" borderId="0"/>
    <xf numFmtId="0" fontId="23" fillId="3" borderId="6" applyNumberFormat="0" applyAlignment="0" applyProtection="0"/>
    <xf numFmtId="0" fontId="18" fillId="0" borderId="0"/>
    <xf numFmtId="0" fontId="17" fillId="0" borderId="0"/>
    <xf numFmtId="0" fontId="16" fillId="0" borderId="0"/>
    <xf numFmtId="0" fontId="15" fillId="0" borderId="0"/>
    <xf numFmtId="0" fontId="25" fillId="12" borderId="0" applyNumberFormat="0" applyBorder="0" applyAlignment="0" applyProtection="0"/>
    <xf numFmtId="0" fontId="14" fillId="0" borderId="0"/>
    <xf numFmtId="0" fontId="14" fillId="0" borderId="0"/>
    <xf numFmtId="0" fontId="13" fillId="0" borderId="0"/>
    <xf numFmtId="0" fontId="78" fillId="0" borderId="0" applyNumberFormat="0" applyFill="0" applyBorder="0" applyAlignment="0" applyProtection="0"/>
    <xf numFmtId="0" fontId="11" fillId="0" borderId="0"/>
    <xf numFmtId="0" fontId="10" fillId="35" borderId="0" applyNumberFormat="0" applyBorder="0" applyAlignment="0" applyProtection="0"/>
    <xf numFmtId="0" fontId="10" fillId="36"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35" borderId="0" applyNumberFormat="0" applyBorder="0" applyAlignment="0" applyProtection="0"/>
    <xf numFmtId="0" fontId="9" fillId="36"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35" borderId="0" applyNumberFormat="0" applyBorder="0" applyAlignment="0" applyProtection="0"/>
    <xf numFmtId="0" fontId="9" fillId="36" borderId="0" applyNumberFormat="0" applyBorder="0" applyAlignment="0" applyProtection="0"/>
    <xf numFmtId="0" fontId="9" fillId="0" borderId="0"/>
    <xf numFmtId="9" fontId="82"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35" borderId="0" applyNumberFormat="0" applyBorder="0" applyAlignment="0" applyProtection="0"/>
    <xf numFmtId="0" fontId="8" fillId="36"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35" borderId="0" applyNumberFormat="0" applyBorder="0" applyAlignment="0" applyProtection="0"/>
    <xf numFmtId="0" fontId="8" fillId="36"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35" borderId="0" applyNumberFormat="0" applyBorder="0" applyAlignment="0" applyProtection="0"/>
    <xf numFmtId="0" fontId="8" fillId="36" borderId="0" applyNumberFormat="0" applyBorder="0" applyAlignment="0" applyProtection="0"/>
    <xf numFmtId="0" fontId="8" fillId="0" borderId="0"/>
    <xf numFmtId="9" fontId="8" fillId="0" borderId="0" applyFont="0" applyFill="0" applyBorder="0" applyAlignment="0" applyProtection="0"/>
    <xf numFmtId="0" fontId="3" fillId="0" borderId="0"/>
    <xf numFmtId="0" fontId="3" fillId="0" borderId="0"/>
    <xf numFmtId="0" fontId="2" fillId="0" borderId="0"/>
  </cellStyleXfs>
  <cellXfs count="473">
    <xf numFmtId="0" fontId="0" fillId="0" borderId="0" xfId="0"/>
    <xf numFmtId="9" fontId="30" fillId="3" borderId="0" xfId="1" applyNumberFormat="1" applyFont="1" applyBorder="1" applyAlignment="1">
      <alignment horizontal="right"/>
    </xf>
    <xf numFmtId="0" fontId="0" fillId="0" borderId="0" xfId="0" applyAlignment="1">
      <alignment horizontal="center"/>
    </xf>
    <xf numFmtId="0" fontId="37" fillId="0" borderId="0" xfId="0" applyFont="1"/>
    <xf numFmtId="0" fontId="37" fillId="0" borderId="0" xfId="0" applyFont="1" applyAlignment="1">
      <alignment horizontal="center"/>
    </xf>
    <xf numFmtId="0" fontId="35" fillId="9" borderId="5" xfId="3" applyFont="1" applyFill="1" applyBorder="1" applyAlignment="1">
      <alignment horizontal="center" vertical="center"/>
    </xf>
    <xf numFmtId="0" fontId="35" fillId="9" borderId="5" xfId="3" applyFont="1" applyFill="1" applyBorder="1" applyAlignment="1">
      <alignment horizontal="center" vertical="center" wrapText="1"/>
    </xf>
    <xf numFmtId="0" fontId="28" fillId="16" borderId="5" xfId="0" applyFont="1" applyFill="1" applyBorder="1" applyAlignment="1">
      <alignment horizontal="center" vertical="center"/>
    </xf>
    <xf numFmtId="0" fontId="22" fillId="17" borderId="5" xfId="0" applyFont="1" applyFill="1" applyBorder="1" applyAlignment="1">
      <alignment horizontal="center" vertical="center" wrapText="1" readingOrder="1"/>
    </xf>
    <xf numFmtId="0" fontId="14" fillId="0" borderId="0" xfId="7"/>
    <xf numFmtId="0" fontId="51" fillId="25" borderId="36" xfId="7" applyFont="1" applyFill="1" applyBorder="1" applyAlignment="1">
      <alignment horizontal="center" vertical="center" wrapText="1" readingOrder="1"/>
    </xf>
    <xf numFmtId="0" fontId="14" fillId="26" borderId="37" xfId="7" applyFill="1" applyBorder="1" applyAlignment="1">
      <alignment horizontal="left" vertical="center"/>
    </xf>
    <xf numFmtId="0" fontId="51" fillId="25" borderId="38" xfId="7" applyFont="1" applyFill="1" applyBorder="1" applyAlignment="1">
      <alignment horizontal="center" vertical="center" wrapText="1" readingOrder="1"/>
    </xf>
    <xf numFmtId="0" fontId="20" fillId="26" borderId="39" xfId="7" applyFont="1" applyFill="1" applyBorder="1" applyAlignment="1">
      <alignment vertical="center" wrapText="1"/>
    </xf>
    <xf numFmtId="0" fontId="20" fillId="0" borderId="0" xfId="7" applyFont="1"/>
    <xf numFmtId="0" fontId="20" fillId="26" borderId="39" xfId="7" applyFont="1" applyFill="1" applyBorder="1" applyAlignment="1">
      <alignment vertical="center"/>
    </xf>
    <xf numFmtId="0" fontId="20" fillId="26" borderId="39" xfId="7" applyFont="1" applyFill="1" applyBorder="1" applyAlignment="1">
      <alignment horizontal="left" vertical="center" wrapText="1"/>
    </xf>
    <xf numFmtId="0" fontId="20" fillId="0" borderId="39" xfId="7" applyFont="1" applyBorder="1" applyAlignment="1">
      <alignment vertical="center" wrapText="1"/>
    </xf>
    <xf numFmtId="0" fontId="51" fillId="27" borderId="38" xfId="7" applyFont="1" applyFill="1" applyBorder="1" applyAlignment="1">
      <alignment horizontal="center" vertical="center" wrapText="1" readingOrder="1"/>
    </xf>
    <xf numFmtId="0" fontId="51" fillId="27" borderId="40" xfId="7" applyFont="1" applyFill="1" applyBorder="1" applyAlignment="1">
      <alignment horizontal="center" vertical="center" wrapText="1" readingOrder="1"/>
    </xf>
    <xf numFmtId="0" fontId="20" fillId="26" borderId="41" xfId="7" applyFont="1" applyFill="1" applyBorder="1" applyAlignment="1">
      <alignment vertical="center" wrapText="1"/>
    </xf>
    <xf numFmtId="0" fontId="48" fillId="4" borderId="25" xfId="8" applyFont="1" applyFill="1" applyBorder="1" applyAlignment="1">
      <alignment horizontal="center" vertical="center"/>
    </xf>
    <xf numFmtId="0" fontId="14" fillId="0" borderId="0" xfId="8" applyAlignment="1">
      <alignment vertical="center"/>
    </xf>
    <xf numFmtId="0" fontId="14" fillId="0" borderId="5" xfId="8" applyBorder="1" applyAlignment="1">
      <alignment horizontal="left" vertical="center" wrapText="1"/>
    </xf>
    <xf numFmtId="0" fontId="63" fillId="0" borderId="0" xfId="7" applyFont="1" applyAlignment="1">
      <alignment horizontal="left" vertical="center" indent="5"/>
    </xf>
    <xf numFmtId="0" fontId="53" fillId="0" borderId="0" xfId="7" applyFont="1" applyAlignment="1">
      <alignment vertical="center"/>
    </xf>
    <xf numFmtId="0" fontId="65" fillId="26" borderId="39" xfId="7" applyFont="1" applyFill="1" applyBorder="1" applyAlignment="1">
      <alignment vertical="center" wrapText="1"/>
    </xf>
    <xf numFmtId="0" fontId="18" fillId="4" borderId="56" xfId="2" applyFill="1" applyBorder="1"/>
    <xf numFmtId="0" fontId="18" fillId="4" borderId="57" xfId="2" applyFill="1" applyBorder="1"/>
    <xf numFmtId="0" fontId="0" fillId="0" borderId="53" xfId="0" applyBorder="1"/>
    <xf numFmtId="0" fontId="0" fillId="0" borderId="54" xfId="0" applyBorder="1"/>
    <xf numFmtId="0" fontId="18" fillId="5" borderId="58" xfId="2" applyFill="1" applyBorder="1"/>
    <xf numFmtId="0" fontId="18" fillId="5" borderId="59" xfId="2" applyFill="1" applyBorder="1"/>
    <xf numFmtId="0" fontId="0" fillId="0" borderId="56" xfId="0" applyBorder="1"/>
    <xf numFmtId="0" fontId="24" fillId="0" borderId="56" xfId="2" applyFont="1" applyBorder="1"/>
    <xf numFmtId="0" fontId="28" fillId="0" borderId="0" xfId="2" applyFont="1"/>
    <xf numFmtId="0" fontId="26" fillId="29" borderId="61" xfId="2" applyFont="1" applyFill="1" applyBorder="1" applyAlignment="1">
      <alignment horizontal="left" vertical="center" wrapText="1" readingOrder="1"/>
    </xf>
    <xf numFmtId="0" fontId="28" fillId="30" borderId="62" xfId="2" applyFont="1" applyFill="1" applyBorder="1"/>
    <xf numFmtId="9" fontId="30" fillId="16" borderId="24" xfId="1" applyNumberFormat="1" applyFont="1" applyFill="1" applyBorder="1" applyAlignment="1">
      <alignment horizontal="right"/>
    </xf>
    <xf numFmtId="0" fontId="64" fillId="0" borderId="24" xfId="2" applyFont="1" applyBorder="1" applyAlignment="1">
      <alignment horizontal="center"/>
    </xf>
    <xf numFmtId="0" fontId="26" fillId="29" borderId="63" xfId="2" applyFont="1" applyFill="1" applyBorder="1" applyAlignment="1">
      <alignment horizontal="left" vertical="center" wrapText="1" readingOrder="1"/>
    </xf>
    <xf numFmtId="0" fontId="28" fillId="30" borderId="64" xfId="2" applyFont="1" applyFill="1" applyBorder="1"/>
    <xf numFmtId="9" fontId="30" fillId="16" borderId="0" xfId="1" applyNumberFormat="1" applyFont="1" applyFill="1" applyBorder="1" applyAlignment="1">
      <alignment horizontal="right"/>
    </xf>
    <xf numFmtId="0" fontId="64" fillId="0" borderId="0" xfId="2" applyFont="1" applyAlignment="1">
      <alignment horizontal="center"/>
    </xf>
    <xf numFmtId="0" fontId="27" fillId="29" borderId="65" xfId="2" applyFont="1" applyFill="1" applyBorder="1" applyAlignment="1">
      <alignment horizontal="left" vertical="center" wrapText="1" readingOrder="1"/>
    </xf>
    <xf numFmtId="0" fontId="27" fillId="29" borderId="66" xfId="2" applyFont="1" applyFill="1" applyBorder="1" applyAlignment="1">
      <alignment horizontal="left" vertical="center" wrapText="1" readingOrder="1"/>
    </xf>
    <xf numFmtId="0" fontId="28" fillId="30" borderId="67" xfId="2" applyFont="1" applyFill="1" applyBorder="1"/>
    <xf numFmtId="9" fontId="30" fillId="16" borderId="7" xfId="1" applyNumberFormat="1" applyFont="1" applyFill="1" applyBorder="1" applyAlignment="1">
      <alignment horizontal="right"/>
    </xf>
    <xf numFmtId="0" fontId="64" fillId="0" borderId="7" xfId="2" applyFont="1" applyBorder="1" applyAlignment="1">
      <alignment horizontal="center"/>
    </xf>
    <xf numFmtId="0" fontId="72" fillId="0" borderId="28" xfId="2" applyFont="1" applyBorder="1"/>
    <xf numFmtId="0" fontId="27" fillId="29" borderId="68" xfId="2" applyFont="1" applyFill="1" applyBorder="1" applyAlignment="1">
      <alignment horizontal="left" vertical="center" wrapText="1" readingOrder="1"/>
    </xf>
    <xf numFmtId="0" fontId="69" fillId="30" borderId="64" xfId="2" applyFont="1" applyFill="1" applyBorder="1"/>
    <xf numFmtId="0" fontId="18" fillId="0" borderId="0" xfId="2"/>
    <xf numFmtId="0" fontId="72" fillId="0" borderId="20" xfId="2" applyFont="1" applyBorder="1"/>
    <xf numFmtId="0" fontId="27" fillId="29" borderId="63" xfId="2" applyFont="1" applyFill="1" applyBorder="1" applyAlignment="1">
      <alignment horizontal="left" vertical="center" wrapText="1" readingOrder="1"/>
    </xf>
    <xf numFmtId="167" fontId="30" fillId="16" borderId="0" xfId="1" applyNumberFormat="1" applyFont="1" applyFill="1" applyBorder="1" applyAlignment="1">
      <alignment horizontal="right"/>
    </xf>
    <xf numFmtId="0" fontId="27" fillId="29" borderId="69" xfId="2" applyFont="1" applyFill="1" applyBorder="1" applyAlignment="1">
      <alignment horizontal="left" vertical="center" wrapText="1" readingOrder="1"/>
    </xf>
    <xf numFmtId="0" fontId="69" fillId="30" borderId="70" xfId="2" applyFont="1" applyFill="1" applyBorder="1"/>
    <xf numFmtId="0" fontId="27" fillId="11" borderId="71" xfId="2" applyFont="1" applyFill="1" applyBorder="1" applyAlignment="1">
      <alignment horizontal="left" vertical="center" wrapText="1" readingOrder="1"/>
    </xf>
    <xf numFmtId="0" fontId="18" fillId="0" borderId="64" xfId="2" applyBorder="1"/>
    <xf numFmtId="0" fontId="30" fillId="0" borderId="60" xfId="2" applyFont="1" applyBorder="1"/>
    <xf numFmtId="0" fontId="27" fillId="11" borderId="72" xfId="2" applyFont="1" applyFill="1" applyBorder="1" applyAlignment="1">
      <alignment horizontal="left" vertical="center" wrapText="1" readingOrder="1"/>
    </xf>
    <xf numFmtId="0" fontId="18" fillId="0" borderId="60" xfId="2" applyBorder="1"/>
    <xf numFmtId="0" fontId="33" fillId="11" borderId="72" xfId="2" applyFont="1" applyFill="1" applyBorder="1" applyAlignment="1">
      <alignment horizontal="left" vertical="center" wrapText="1" readingOrder="1"/>
    </xf>
    <xf numFmtId="0" fontId="32" fillId="11" borderId="73" xfId="2" applyFont="1" applyFill="1" applyBorder="1" applyAlignment="1">
      <alignment horizontal="left" vertical="center" wrapText="1" readingOrder="1"/>
    </xf>
    <xf numFmtId="0" fontId="18" fillId="0" borderId="74" xfId="2" applyBorder="1"/>
    <xf numFmtId="9" fontId="30" fillId="16" borderId="75" xfId="1" applyNumberFormat="1" applyFont="1" applyFill="1" applyBorder="1" applyAlignment="1">
      <alignment horizontal="right"/>
    </xf>
    <xf numFmtId="0" fontId="18" fillId="0" borderId="75" xfId="2" applyBorder="1"/>
    <xf numFmtId="0" fontId="27" fillId="31" borderId="71" xfId="2" applyFont="1" applyFill="1" applyBorder="1" applyAlignment="1">
      <alignment horizontal="left" vertical="center" wrapText="1" readingOrder="1"/>
    </xf>
    <xf numFmtId="0" fontId="28" fillId="0" borderId="64" xfId="2" applyFont="1" applyBorder="1"/>
    <xf numFmtId="0" fontId="72" fillId="0" borderId="60" xfId="2" applyFont="1" applyBorder="1"/>
    <xf numFmtId="0" fontId="30" fillId="5" borderId="76" xfId="2" applyFont="1" applyFill="1" applyBorder="1"/>
    <xf numFmtId="0" fontId="37" fillId="0" borderId="64" xfId="2" applyFont="1" applyBorder="1"/>
    <xf numFmtId="0" fontId="24" fillId="0" borderId="64" xfId="2" applyFont="1" applyBorder="1"/>
    <xf numFmtId="0" fontId="27" fillId="31" borderId="76" xfId="2" applyFont="1" applyFill="1" applyBorder="1" applyAlignment="1">
      <alignment horizontal="left" vertical="center" readingOrder="1"/>
    </xf>
    <xf numFmtId="0" fontId="27" fillId="31" borderId="76" xfId="2" applyFont="1" applyFill="1" applyBorder="1" applyAlignment="1">
      <alignment horizontal="right" vertical="center" readingOrder="1"/>
    </xf>
    <xf numFmtId="0" fontId="29" fillId="5" borderId="76" xfId="2" applyFont="1" applyFill="1" applyBorder="1"/>
    <xf numFmtId="0" fontId="27" fillId="11" borderId="76" xfId="2" applyFont="1" applyFill="1" applyBorder="1" applyAlignment="1">
      <alignment horizontal="left" vertical="center" readingOrder="1"/>
    </xf>
    <xf numFmtId="0" fontId="27" fillId="11" borderId="76" xfId="2" applyFont="1" applyFill="1" applyBorder="1" applyAlignment="1">
      <alignment horizontal="right" vertical="center" readingOrder="1"/>
    </xf>
    <xf numFmtId="0" fontId="29" fillId="28" borderId="76" xfId="2" applyFont="1" applyFill="1" applyBorder="1"/>
    <xf numFmtId="0" fontId="24" fillId="0" borderId="76" xfId="2" applyFont="1" applyBorder="1"/>
    <xf numFmtId="0" fontId="29" fillId="28" borderId="77" xfId="2" applyFont="1" applyFill="1" applyBorder="1"/>
    <xf numFmtId="0" fontId="72" fillId="0" borderId="78" xfId="2" applyFont="1" applyBorder="1"/>
    <xf numFmtId="164" fontId="72" fillId="0" borderId="78" xfId="2" applyNumberFormat="1" applyFont="1" applyBorder="1"/>
    <xf numFmtId="9" fontId="30" fillId="16" borderId="79" xfId="1" applyNumberFormat="1" applyFont="1" applyFill="1" applyBorder="1" applyAlignment="1">
      <alignment horizontal="right"/>
    </xf>
    <xf numFmtId="0" fontId="72" fillId="0" borderId="22" xfId="2" applyFont="1" applyBorder="1"/>
    <xf numFmtId="0" fontId="64" fillId="0" borderId="26" xfId="2" applyFont="1" applyBorder="1" applyAlignment="1">
      <alignment horizontal="center"/>
    </xf>
    <xf numFmtId="0" fontId="72" fillId="0" borderId="80" xfId="2" applyFont="1" applyBorder="1"/>
    <xf numFmtId="164" fontId="72" fillId="0" borderId="80" xfId="2" applyNumberFormat="1" applyFont="1" applyBorder="1"/>
    <xf numFmtId="0" fontId="72" fillId="0" borderId="81" xfId="2" applyFont="1" applyBorder="1"/>
    <xf numFmtId="0" fontId="0" fillId="0" borderId="4" xfId="0" applyBorder="1"/>
    <xf numFmtId="0" fontId="0" fillId="0" borderId="43" xfId="0" applyBorder="1"/>
    <xf numFmtId="0" fontId="0" fillId="0" borderId="7" xfId="0" applyBorder="1"/>
    <xf numFmtId="0" fontId="0" fillId="0" borderId="47" xfId="0" applyBorder="1"/>
    <xf numFmtId="0" fontId="72" fillId="0" borderId="83" xfId="2" applyFont="1" applyBorder="1"/>
    <xf numFmtId="0" fontId="72" fillId="0" borderId="60" xfId="0" applyFont="1" applyBorder="1"/>
    <xf numFmtId="0" fontId="72" fillId="0" borderId="25" xfId="2" applyFont="1" applyBorder="1"/>
    <xf numFmtId="0" fontId="72" fillId="0" borderId="0" xfId="0" applyFont="1"/>
    <xf numFmtId="0" fontId="72" fillId="0" borderId="55" xfId="0" applyFont="1" applyBorder="1" applyAlignment="1">
      <alignment wrapText="1"/>
    </xf>
    <xf numFmtId="0" fontId="27" fillId="32" borderId="76" xfId="2" applyFont="1" applyFill="1" applyBorder="1" applyAlignment="1">
      <alignment horizontal="left" vertical="center" readingOrder="1"/>
    </xf>
    <xf numFmtId="0" fontId="27" fillId="32" borderId="76" xfId="2" applyFont="1" applyFill="1" applyBorder="1" applyAlignment="1">
      <alignment horizontal="right" vertical="center" readingOrder="1"/>
    </xf>
    <xf numFmtId="0" fontId="29" fillId="33" borderId="76" xfId="2" applyFont="1" applyFill="1" applyBorder="1"/>
    <xf numFmtId="0" fontId="27" fillId="32" borderId="84" xfId="2" applyFont="1" applyFill="1" applyBorder="1" applyAlignment="1">
      <alignment horizontal="left" vertical="center" wrapText="1" readingOrder="1"/>
    </xf>
    <xf numFmtId="0" fontId="29" fillId="33" borderId="77" xfId="2" applyFont="1" applyFill="1" applyBorder="1" applyAlignment="1">
      <alignment horizontal="right"/>
    </xf>
    <xf numFmtId="0" fontId="27" fillId="11" borderId="85" xfId="2" applyFont="1" applyFill="1" applyBorder="1" applyAlignment="1">
      <alignment horizontal="left" vertical="center" readingOrder="1"/>
    </xf>
    <xf numFmtId="0" fontId="18" fillId="0" borderId="86" xfId="2" applyBorder="1"/>
    <xf numFmtId="0" fontId="18" fillId="0" borderId="87" xfId="2" applyBorder="1"/>
    <xf numFmtId="0" fontId="30" fillId="5" borderId="77" xfId="2" applyFont="1" applyFill="1" applyBorder="1"/>
    <xf numFmtId="0" fontId="27" fillId="31" borderId="88" xfId="2" applyFont="1" applyFill="1" applyBorder="1" applyAlignment="1">
      <alignment horizontal="left" vertical="center" readingOrder="1"/>
    </xf>
    <xf numFmtId="0" fontId="24" fillId="0" borderId="88" xfId="2" applyFont="1" applyBorder="1"/>
    <xf numFmtId="9" fontId="30" fillId="16" borderId="89" xfId="1" applyNumberFormat="1" applyFont="1" applyFill="1" applyBorder="1" applyAlignment="1">
      <alignment horizontal="right"/>
    </xf>
    <xf numFmtId="0" fontId="18" fillId="0" borderId="89" xfId="2" applyBorder="1"/>
    <xf numFmtId="0" fontId="72" fillId="0" borderId="90" xfId="2" applyFont="1" applyBorder="1"/>
    <xf numFmtId="0" fontId="29" fillId="5" borderId="91" xfId="2" applyFont="1" applyFill="1" applyBorder="1" applyAlignment="1">
      <alignment horizontal="right"/>
    </xf>
    <xf numFmtId="9" fontId="30" fillId="3" borderId="92" xfId="1" applyNumberFormat="1" applyFont="1" applyBorder="1" applyAlignment="1">
      <alignment horizontal="right"/>
    </xf>
    <xf numFmtId="0" fontId="18" fillId="0" borderId="92" xfId="2" applyBorder="1"/>
    <xf numFmtId="0" fontId="72" fillId="0" borderId="93" xfId="2" applyFont="1" applyBorder="1"/>
    <xf numFmtId="0" fontId="27" fillId="32" borderId="94" xfId="2" applyFont="1" applyFill="1" applyBorder="1" applyAlignment="1">
      <alignment horizontal="left" vertical="center" wrapText="1" readingOrder="1"/>
    </xf>
    <xf numFmtId="0" fontId="73" fillId="0" borderId="60" xfId="2" applyFont="1" applyBorder="1"/>
    <xf numFmtId="0" fontId="27" fillId="0" borderId="85" xfId="2" applyFont="1" applyBorder="1" applyAlignment="1">
      <alignment horizontal="right" vertical="center" readingOrder="1"/>
    </xf>
    <xf numFmtId="0" fontId="29" fillId="28" borderId="77" xfId="2" applyFont="1" applyFill="1" applyBorder="1" applyAlignment="1">
      <alignment horizontal="right"/>
    </xf>
    <xf numFmtId="0" fontId="27" fillId="11" borderId="95" xfId="2" applyFont="1" applyFill="1" applyBorder="1" applyAlignment="1">
      <alignment horizontal="left" vertical="center" readingOrder="1"/>
    </xf>
    <xf numFmtId="0" fontId="18" fillId="0" borderId="54" xfId="2" applyBorder="1"/>
    <xf numFmtId="0" fontId="18" fillId="0" borderId="55" xfId="2" applyBorder="1"/>
    <xf numFmtId="0" fontId="72" fillId="0" borderId="97" xfId="2" applyFont="1" applyBorder="1"/>
    <xf numFmtId="0" fontId="0" fillId="0" borderId="1" xfId="0" applyBorder="1"/>
    <xf numFmtId="0" fontId="0" fillId="0" borderId="42" xfId="0" applyBorder="1"/>
    <xf numFmtId="0" fontId="0" fillId="0" borderId="46" xfId="0" applyBorder="1"/>
    <xf numFmtId="0" fontId="0" fillId="0" borderId="2" xfId="0" applyBorder="1"/>
    <xf numFmtId="0" fontId="31" fillId="0" borderId="2" xfId="0" applyFont="1" applyBorder="1" applyAlignment="1">
      <alignment horizontal="center" vertical="center"/>
    </xf>
    <xf numFmtId="0" fontId="72" fillId="0" borderId="3" xfId="0" applyFont="1" applyBorder="1"/>
    <xf numFmtId="0" fontId="72" fillId="0" borderId="43" xfId="0" applyFont="1" applyBorder="1"/>
    <xf numFmtId="0" fontId="72" fillId="0" borderId="45" xfId="0" applyFont="1" applyBorder="1"/>
    <xf numFmtId="0" fontId="71" fillId="0" borderId="81" xfId="2" applyFont="1" applyBorder="1"/>
    <xf numFmtId="0" fontId="71" fillId="0" borderId="82" xfId="2" applyFont="1" applyBorder="1"/>
    <xf numFmtId="0" fontId="71" fillId="0" borderId="96" xfId="2" applyFont="1" applyBorder="1"/>
    <xf numFmtId="0" fontId="72" fillId="4" borderId="5" xfId="0" applyFont="1" applyFill="1" applyBorder="1" applyAlignment="1">
      <alignment vertical="center" wrapText="1"/>
    </xf>
    <xf numFmtId="0" fontId="72" fillId="4" borderId="5" xfId="0" applyFont="1" applyFill="1" applyBorder="1" applyAlignment="1">
      <alignment vertical="center"/>
    </xf>
    <xf numFmtId="0" fontId="73" fillId="4" borderId="1" xfId="0" applyFont="1" applyFill="1" applyBorder="1"/>
    <xf numFmtId="0" fontId="70" fillId="30" borderId="64" xfId="2" applyFont="1" applyFill="1" applyBorder="1"/>
    <xf numFmtId="0" fontId="24" fillId="0" borderId="0" xfId="0" applyFont="1"/>
    <xf numFmtId="0" fontId="29" fillId="0" borderId="5" xfId="0" applyFont="1" applyBorder="1" applyAlignment="1">
      <alignment horizontal="center" vertical="center"/>
    </xf>
    <xf numFmtId="0" fontId="29" fillId="8" borderId="5" xfId="0" applyFont="1" applyFill="1" applyBorder="1" applyAlignment="1">
      <alignment horizontal="center" vertical="center"/>
    </xf>
    <xf numFmtId="0" fontId="67" fillId="0" borderId="47" xfId="0" applyFont="1" applyBorder="1" applyAlignment="1">
      <alignment horizontal="left" wrapText="1" readingOrder="1"/>
    </xf>
    <xf numFmtId="0" fontId="67" fillId="0" borderId="46" xfId="0" applyFont="1" applyBorder="1" applyAlignment="1">
      <alignment horizontal="left" wrapText="1" readingOrder="1"/>
    </xf>
    <xf numFmtId="0" fontId="67" fillId="0" borderId="1" xfId="0" applyFont="1" applyBorder="1" applyAlignment="1">
      <alignment horizontal="left" wrapText="1" readingOrder="1"/>
    </xf>
    <xf numFmtId="0" fontId="67" fillId="0" borderId="3" xfId="0" applyFont="1" applyBorder="1" applyAlignment="1">
      <alignment horizontal="left" wrapText="1" readingOrder="1"/>
    </xf>
    <xf numFmtId="0" fontId="22" fillId="2" borderId="104" xfId="0" applyFont="1" applyFill="1" applyBorder="1" applyAlignment="1">
      <alignment horizontal="center" vertical="center" wrapText="1" readingOrder="1"/>
    </xf>
    <xf numFmtId="0" fontId="22" fillId="2" borderId="106" xfId="0" applyFont="1" applyFill="1" applyBorder="1" applyAlignment="1">
      <alignment horizontal="center" vertical="center" wrapText="1" readingOrder="1"/>
    </xf>
    <xf numFmtId="0" fontId="39" fillId="0" borderId="0" xfId="11" applyFont="1" applyAlignment="1">
      <alignment vertical="center"/>
    </xf>
    <xf numFmtId="0" fontId="11" fillId="0" borderId="0" xfId="11"/>
    <xf numFmtId="0" fontId="39" fillId="0" borderId="14" xfId="11" applyFont="1" applyBorder="1" applyAlignment="1">
      <alignment vertical="center"/>
    </xf>
    <xf numFmtId="0" fontId="39" fillId="0" borderId="14" xfId="11" applyFont="1" applyBorder="1" applyAlignment="1">
      <alignment vertical="center" wrapText="1"/>
    </xf>
    <xf numFmtId="0" fontId="39" fillId="0" borderId="0" xfId="11" applyFont="1" applyAlignment="1">
      <alignment vertical="center" wrapText="1"/>
    </xf>
    <xf numFmtId="0" fontId="11" fillId="8" borderId="8" xfId="11" applyFill="1" applyBorder="1" applyAlignment="1">
      <alignment horizontal="left"/>
    </xf>
    <xf numFmtId="0" fontId="11" fillId="0" borderId="0" xfId="11" applyAlignment="1">
      <alignment vertical="center"/>
    </xf>
    <xf numFmtId="0" fontId="11" fillId="0" borderId="15" xfId="11" applyBorder="1"/>
    <xf numFmtId="0" fontId="11" fillId="0" borderId="15" xfId="11" applyBorder="1" applyAlignment="1">
      <alignment vertical="center"/>
    </xf>
    <xf numFmtId="0" fontId="11" fillId="0" borderId="8" xfId="11" applyBorder="1" applyAlignment="1">
      <alignment horizontal="left"/>
    </xf>
    <xf numFmtId="0" fontId="24" fillId="0" borderId="15" xfId="11" applyFont="1" applyBorder="1"/>
    <xf numFmtId="0" fontId="11" fillId="0" borderId="16" xfId="11" applyBorder="1"/>
    <xf numFmtId="0" fontId="24" fillId="0" borderId="16" xfId="11" applyFont="1" applyBorder="1"/>
    <xf numFmtId="0" fontId="24" fillId="0" borderId="0" xfId="11" applyFont="1"/>
    <xf numFmtId="0" fontId="11" fillId="0" borderId="16" xfId="11" applyBorder="1" applyAlignment="1">
      <alignment vertical="center"/>
    </xf>
    <xf numFmtId="0" fontId="11" fillId="0" borderId="15" xfId="11" quotePrefix="1" applyBorder="1"/>
    <xf numFmtId="0" fontId="34" fillId="0" borderId="5" xfId="8" applyFont="1" applyBorder="1" applyAlignment="1">
      <alignment vertical="center" wrapText="1"/>
    </xf>
    <xf numFmtId="0" fontId="28" fillId="0" borderId="5" xfId="8" applyFont="1" applyBorder="1" applyAlignment="1">
      <alignment vertical="center" wrapText="1"/>
    </xf>
    <xf numFmtId="0" fontId="53" fillId="0" borderId="5" xfId="8" applyFont="1" applyBorder="1" applyAlignment="1">
      <alignment vertical="center" wrapText="1"/>
    </xf>
    <xf numFmtId="0" fontId="81" fillId="37" borderId="0" xfId="0" applyFont="1" applyFill="1"/>
    <xf numFmtId="0" fontId="10" fillId="39" borderId="0" xfId="13" applyFill="1"/>
    <xf numFmtId="0" fontId="0" fillId="28" borderId="0" xfId="0" applyFill="1"/>
    <xf numFmtId="0" fontId="10" fillId="38" borderId="0" xfId="12" applyFill="1"/>
    <xf numFmtId="0" fontId="49" fillId="2" borderId="5" xfId="0" applyFont="1" applyFill="1" applyBorder="1" applyAlignment="1">
      <alignment horizontal="center" vertical="center" wrapText="1" readingOrder="1"/>
    </xf>
    <xf numFmtId="0" fontId="29" fillId="0" borderId="5" xfId="0" applyFont="1" applyBorder="1" applyAlignment="1">
      <alignment horizontal="center" vertical="center" wrapText="1"/>
    </xf>
    <xf numFmtId="0" fontId="23" fillId="3" borderId="6" xfId="1" applyAlignment="1">
      <alignment horizontal="center" vertical="center" wrapText="1"/>
    </xf>
    <xf numFmtId="0" fontId="23" fillId="3" borderId="108" xfId="1" applyBorder="1" applyAlignment="1">
      <alignment horizontal="center" vertical="center" wrapText="1"/>
    </xf>
    <xf numFmtId="0" fontId="12" fillId="0" borderId="52" xfId="0" applyFont="1" applyBorder="1" applyAlignment="1">
      <alignment horizontal="center" vertical="center"/>
    </xf>
    <xf numFmtId="0" fontId="23" fillId="3" borderId="111" xfId="1" applyBorder="1" applyAlignment="1">
      <alignment horizontal="center" vertical="center"/>
    </xf>
    <xf numFmtId="0" fontId="40" fillId="14" borderId="5" xfId="0" applyFont="1" applyFill="1" applyBorder="1" applyAlignment="1">
      <alignment horizontal="center" vertical="center" wrapText="1" readingOrder="1"/>
    </xf>
    <xf numFmtId="0" fontId="40" fillId="21" borderId="5" xfId="0" applyFont="1" applyFill="1" applyBorder="1" applyAlignment="1" applyProtection="1">
      <alignment horizontal="center" vertical="center" wrapText="1" readingOrder="1"/>
      <protection locked="0"/>
    </xf>
    <xf numFmtId="0" fontId="40" fillId="21" borderId="5" xfId="0" applyFont="1" applyFill="1" applyBorder="1" applyAlignment="1">
      <alignment horizontal="center" vertical="center" wrapText="1" readingOrder="1"/>
    </xf>
    <xf numFmtId="0" fontId="38" fillId="10" borderId="5" xfId="0" applyFont="1" applyFill="1" applyBorder="1" applyAlignment="1">
      <alignment horizontal="center" vertical="center" wrapText="1" readingOrder="1"/>
    </xf>
    <xf numFmtId="0" fontId="84" fillId="21" borderId="5" xfId="0" applyFont="1" applyFill="1" applyBorder="1" applyAlignment="1">
      <alignment horizontal="center" vertical="center" wrapText="1" readingOrder="1"/>
    </xf>
    <xf numFmtId="0" fontId="19" fillId="0" borderId="5" xfId="0" applyFont="1" applyBorder="1" applyAlignment="1">
      <alignment horizontal="center" vertical="center" wrapText="1" readingOrder="1"/>
    </xf>
    <xf numFmtId="0" fontId="72" fillId="13" borderId="5" xfId="6" applyFont="1" applyFill="1" applyBorder="1" applyAlignment="1">
      <alignment horizontal="center" vertical="center" wrapText="1" readingOrder="1"/>
    </xf>
    <xf numFmtId="166" fontId="19" fillId="0" borderId="5" xfId="0" applyNumberFormat="1" applyFont="1" applyBorder="1" applyAlignment="1">
      <alignment horizontal="center" vertical="center" wrapText="1" readingOrder="1"/>
    </xf>
    <xf numFmtId="0" fontId="75" fillId="0" borderId="5" xfId="0" applyFont="1" applyBorder="1" applyAlignment="1">
      <alignment horizontal="center" vertical="center" wrapText="1" readingOrder="1"/>
    </xf>
    <xf numFmtId="0" fontId="19" fillId="0" borderId="5" xfId="0" applyFont="1" applyBorder="1" applyAlignment="1">
      <alignment horizontal="center" vertical="center" wrapText="1"/>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38" fillId="41" borderId="5" xfId="0" applyFont="1" applyFill="1" applyBorder="1" applyAlignment="1" applyProtection="1">
      <alignment horizontal="center" vertical="center" wrapText="1" readingOrder="1"/>
      <protection locked="0"/>
    </xf>
    <xf numFmtId="168" fontId="79" fillId="41" borderId="5" xfId="0" applyNumberFormat="1" applyFont="1" applyFill="1" applyBorder="1" applyAlignment="1" applyProtection="1">
      <alignment horizontal="center" vertical="center" wrapText="1" readingOrder="1"/>
      <protection locked="0"/>
    </xf>
    <xf numFmtId="3" fontId="79" fillId="38" borderId="5" xfId="0" applyNumberFormat="1" applyFont="1" applyFill="1" applyBorder="1" applyAlignment="1" applyProtection="1">
      <alignment horizontal="center" vertical="center" wrapText="1" readingOrder="1"/>
      <protection locked="0"/>
    </xf>
    <xf numFmtId="14" fontId="79" fillId="38" borderId="5" xfId="0" applyNumberFormat="1" applyFont="1" applyFill="1" applyBorder="1" applyAlignment="1" applyProtection="1">
      <alignment horizontal="center" vertical="center" wrapText="1" readingOrder="1"/>
      <protection locked="0"/>
    </xf>
    <xf numFmtId="3" fontId="79" fillId="41" borderId="5" xfId="0" applyNumberFormat="1" applyFont="1" applyFill="1" applyBorder="1" applyAlignment="1" applyProtection="1">
      <alignment horizontal="center" vertical="center" wrapText="1" readingOrder="1"/>
      <protection locked="0"/>
    </xf>
    <xf numFmtId="14" fontId="79" fillId="41" borderId="5" xfId="0" applyNumberFormat="1" applyFont="1" applyFill="1" applyBorder="1" applyAlignment="1" applyProtection="1">
      <alignment horizontal="center" vertical="center" wrapText="1" readingOrder="1"/>
      <protection locked="0"/>
    </xf>
    <xf numFmtId="165" fontId="79" fillId="41" borderId="5" xfId="0" applyNumberFormat="1" applyFont="1" applyFill="1" applyBorder="1" applyAlignment="1" applyProtection="1">
      <alignment horizontal="center" vertical="center" wrapText="1" readingOrder="1"/>
      <protection locked="0"/>
    </xf>
    <xf numFmtId="14" fontId="38" fillId="38" borderId="5" xfId="0" applyNumberFormat="1" applyFont="1" applyFill="1" applyBorder="1" applyAlignment="1" applyProtection="1">
      <alignment horizontal="center" vertical="center" wrapText="1" readingOrder="1"/>
      <protection locked="0"/>
    </xf>
    <xf numFmtId="165" fontId="79" fillId="38" borderId="5" xfId="0" applyNumberFormat="1" applyFont="1" applyFill="1" applyBorder="1" applyAlignment="1" applyProtection="1">
      <alignment horizontal="center" vertical="center" wrapText="1" readingOrder="1"/>
      <protection locked="0"/>
    </xf>
    <xf numFmtId="0" fontId="79" fillId="41" borderId="5" xfId="0" applyFont="1" applyFill="1" applyBorder="1" applyAlignment="1" applyProtection="1">
      <alignment horizontal="center" vertical="center" wrapText="1"/>
      <protection locked="0"/>
    </xf>
    <xf numFmtId="0" fontId="79" fillId="41" borderId="5" xfId="0" applyFont="1" applyFill="1" applyBorder="1" applyAlignment="1">
      <alignment horizontal="center" vertical="center" wrapText="1"/>
    </xf>
    <xf numFmtId="0" fontId="79" fillId="41" borderId="5" xfId="61" applyFont="1" applyFill="1" applyBorder="1" applyAlignment="1">
      <alignment horizontal="center" vertical="center" wrapText="1"/>
    </xf>
    <xf numFmtId="14" fontId="79" fillId="38" borderId="5" xfId="0" applyNumberFormat="1" applyFont="1" applyFill="1" applyBorder="1" applyAlignment="1">
      <alignment horizontal="center" vertical="center" wrapText="1" readingOrder="1"/>
    </xf>
    <xf numFmtId="14" fontId="30" fillId="38" borderId="5" xfId="0" applyNumberFormat="1" applyFont="1" applyFill="1" applyBorder="1" applyAlignment="1">
      <alignment horizontal="center" vertical="center"/>
    </xf>
    <xf numFmtId="0" fontId="30" fillId="38" borderId="5" xfId="0" applyFont="1" applyFill="1" applyBorder="1" applyAlignment="1">
      <alignment horizontal="center" vertical="center"/>
    </xf>
    <xf numFmtId="14" fontId="79" fillId="41" borderId="5" xfId="0" applyNumberFormat="1" applyFont="1" applyFill="1" applyBorder="1" applyAlignment="1">
      <alignment horizontal="center" vertical="center" wrapText="1" readingOrder="1"/>
    </xf>
    <xf numFmtId="14" fontId="30" fillId="41" borderId="5" xfId="0" applyNumberFormat="1" applyFont="1" applyFill="1" applyBorder="1" applyAlignment="1">
      <alignment horizontal="center" vertical="center"/>
    </xf>
    <xf numFmtId="0" fontId="30" fillId="41" borderId="5" xfId="0" applyFont="1" applyFill="1" applyBorder="1" applyAlignment="1">
      <alignment horizontal="center" vertical="center"/>
    </xf>
    <xf numFmtId="0" fontId="75" fillId="0" borderId="12" xfId="0" applyFont="1" applyBorder="1" applyAlignment="1">
      <alignment horizontal="center" vertical="center"/>
    </xf>
    <xf numFmtId="0" fontId="75" fillId="0" borderId="11" xfId="0" applyFont="1" applyBorder="1" applyAlignment="1">
      <alignment horizontal="center" vertical="center"/>
    </xf>
    <xf numFmtId="0" fontId="80" fillId="41" borderId="5" xfId="0" applyFont="1" applyFill="1" applyBorder="1" applyAlignment="1">
      <alignment horizontal="center" vertical="center" wrapText="1"/>
    </xf>
    <xf numFmtId="0" fontId="80" fillId="38" borderId="5" xfId="0" applyFont="1" applyFill="1" applyBorder="1" applyAlignment="1">
      <alignment horizontal="center" vertical="center" wrapText="1"/>
    </xf>
    <xf numFmtId="0" fontId="80" fillId="38" borderId="5" xfId="0" applyFont="1" applyFill="1" applyBorder="1" applyAlignment="1">
      <alignment horizontal="center" vertical="center" wrapText="1" readingOrder="1"/>
    </xf>
    <xf numFmtId="0" fontId="30" fillId="37" borderId="5" xfId="0" applyFont="1" applyFill="1" applyBorder="1" applyAlignment="1">
      <alignment horizontal="center" vertical="center"/>
    </xf>
    <xf numFmtId="0" fontId="30" fillId="39" borderId="5" xfId="0" applyFont="1" applyFill="1" applyBorder="1" applyAlignment="1">
      <alignment horizontal="center" vertical="center"/>
    </xf>
    <xf numFmtId="0" fontId="79" fillId="38" borderId="5" xfId="0" applyFont="1" applyFill="1" applyBorder="1" applyAlignment="1">
      <alignment horizontal="center" vertical="center" wrapText="1" readingOrder="1"/>
    </xf>
    <xf numFmtId="3" fontId="79" fillId="38" borderId="5" xfId="0" applyNumberFormat="1" applyFont="1" applyFill="1" applyBorder="1" applyAlignment="1">
      <alignment horizontal="center" vertical="center" wrapText="1" readingOrder="1"/>
    </xf>
    <xf numFmtId="0" fontId="30" fillId="38" borderId="5" xfId="0" applyFont="1" applyFill="1" applyBorder="1" applyAlignment="1">
      <alignment horizontal="center" vertical="center" wrapText="1"/>
    </xf>
    <xf numFmtId="0" fontId="29" fillId="38" borderId="5" xfId="0" applyFont="1" applyFill="1" applyBorder="1" applyAlignment="1">
      <alignment horizontal="center" vertical="center"/>
    </xf>
    <xf numFmtId="0" fontId="79" fillId="38" borderId="5" xfId="0" applyFont="1" applyFill="1" applyBorder="1" applyAlignment="1">
      <alignment horizontal="center" vertical="center" wrapText="1"/>
    </xf>
    <xf numFmtId="165" fontId="29" fillId="38" borderId="5" xfId="0" applyNumberFormat="1" applyFont="1" applyFill="1" applyBorder="1" applyAlignment="1">
      <alignment horizontal="center" vertical="center"/>
    </xf>
    <xf numFmtId="0" fontId="79" fillId="38" borderId="5" xfId="0" applyFont="1" applyFill="1" applyBorder="1" applyAlignment="1">
      <alignment horizontal="center" vertical="center"/>
    </xf>
    <xf numFmtId="0" fontId="29" fillId="34" borderId="12" xfId="0" applyFont="1" applyFill="1" applyBorder="1" applyAlignment="1">
      <alignment horizontal="center" vertical="center"/>
    </xf>
    <xf numFmtId="0" fontId="29" fillId="34" borderId="11" xfId="0" applyFont="1" applyFill="1" applyBorder="1" applyAlignment="1">
      <alignment horizontal="center" vertical="center"/>
    </xf>
    <xf numFmtId="165" fontId="29" fillId="41" borderId="5" xfId="0" applyNumberFormat="1" applyFont="1" applyFill="1" applyBorder="1" applyAlignment="1">
      <alignment horizontal="center" vertical="center"/>
    </xf>
    <xf numFmtId="0" fontId="79" fillId="0" borderId="12" xfId="0" applyFont="1" applyBorder="1" applyAlignment="1">
      <alignment horizontal="center" vertical="center"/>
    </xf>
    <xf numFmtId="0" fontId="79" fillId="0" borderId="11" xfId="0" applyFont="1" applyBorder="1" applyAlignment="1">
      <alignment horizontal="center" vertical="center"/>
    </xf>
    <xf numFmtId="0" fontId="38" fillId="39" borderId="5" xfId="0" applyFont="1" applyFill="1" applyBorder="1" applyAlignment="1">
      <alignment horizontal="center" vertical="center" wrapText="1" readingOrder="1"/>
    </xf>
    <xf numFmtId="3" fontId="79" fillId="39" borderId="5" xfId="0" applyNumberFormat="1" applyFont="1" applyFill="1" applyBorder="1" applyAlignment="1">
      <alignment horizontal="center" vertical="center" wrapText="1" readingOrder="1"/>
    </xf>
    <xf numFmtId="0" fontId="79" fillId="39" borderId="5" xfId="0" applyFont="1" applyFill="1" applyBorder="1" applyAlignment="1">
      <alignment horizontal="center" vertical="center" wrapText="1" readingOrder="1"/>
    </xf>
    <xf numFmtId="14" fontId="30" fillId="39" borderId="5" xfId="0" applyNumberFormat="1" applyFont="1" applyFill="1" applyBorder="1" applyAlignment="1">
      <alignment horizontal="center" vertical="center"/>
    </xf>
    <xf numFmtId="0" fontId="30" fillId="39" borderId="5" xfId="0" applyFont="1" applyFill="1" applyBorder="1" applyAlignment="1">
      <alignment horizontal="center" vertical="center" wrapText="1"/>
    </xf>
    <xf numFmtId="0" fontId="80" fillId="39" borderId="5" xfId="0" applyFont="1" applyFill="1" applyBorder="1" applyAlignment="1">
      <alignment horizontal="center" vertical="center" wrapText="1"/>
    </xf>
    <xf numFmtId="0" fontId="79" fillId="39" borderId="5" xfId="0" applyFont="1" applyFill="1" applyBorder="1" applyAlignment="1">
      <alignment horizontal="center" vertical="center" wrapText="1"/>
    </xf>
    <xf numFmtId="165" fontId="29" fillId="39" borderId="5" xfId="0" applyNumberFormat="1" applyFont="1" applyFill="1" applyBorder="1" applyAlignment="1">
      <alignment horizontal="center" vertical="center"/>
    </xf>
    <xf numFmtId="0" fontId="38" fillId="41" borderId="5" xfId="0" applyFont="1" applyFill="1" applyBorder="1" applyAlignment="1">
      <alignment horizontal="center" vertical="center" wrapText="1" readingOrder="1"/>
    </xf>
    <xf numFmtId="0" fontId="80" fillId="41" borderId="5" xfId="0" applyFont="1" applyFill="1" applyBorder="1" applyAlignment="1">
      <alignment horizontal="center" vertical="center" wrapText="1" readingOrder="1"/>
    </xf>
    <xf numFmtId="3" fontId="79" fillId="41" borderId="5" xfId="0" applyNumberFormat="1" applyFont="1" applyFill="1" applyBorder="1" applyAlignment="1">
      <alignment horizontal="center" vertical="center" wrapText="1" readingOrder="1"/>
    </xf>
    <xf numFmtId="0" fontId="79" fillId="41" borderId="5" xfId="0" applyFont="1" applyFill="1" applyBorder="1" applyAlignment="1">
      <alignment horizontal="center" vertical="center" wrapText="1" readingOrder="1"/>
    </xf>
    <xf numFmtId="0" fontId="30" fillId="41" borderId="5" xfId="0" applyFont="1" applyFill="1" applyBorder="1" applyAlignment="1">
      <alignment horizontal="center" vertical="center" wrapText="1"/>
    </xf>
    <xf numFmtId="0" fontId="29" fillId="0" borderId="12" xfId="0" applyFont="1" applyBorder="1" applyAlignment="1">
      <alignment horizontal="center" vertical="center"/>
    </xf>
    <xf numFmtId="0" fontId="29" fillId="0" borderId="11" xfId="0" applyFont="1" applyBorder="1" applyAlignment="1">
      <alignment horizontal="center" vertical="center"/>
    </xf>
    <xf numFmtId="49" fontId="38" fillId="39" borderId="5" xfId="0" applyNumberFormat="1" applyFont="1" applyFill="1" applyBorder="1" applyAlignment="1">
      <alignment horizontal="center" vertical="center" wrapText="1" readingOrder="1"/>
    </xf>
    <xf numFmtId="0" fontId="29" fillId="39" borderId="5" xfId="0" applyFont="1" applyFill="1" applyBorder="1" applyAlignment="1">
      <alignment horizontal="center" vertical="center"/>
    </xf>
    <xf numFmtId="0" fontId="79" fillId="39" borderId="5" xfId="0" applyFont="1" applyFill="1" applyBorder="1" applyAlignment="1">
      <alignment horizontal="center" vertical="center"/>
    </xf>
    <xf numFmtId="49" fontId="38" fillId="41" borderId="5" xfId="0" applyNumberFormat="1" applyFont="1" applyFill="1" applyBorder="1" applyAlignment="1">
      <alignment horizontal="center" vertical="center" wrapText="1" readingOrder="1"/>
    </xf>
    <xf numFmtId="0" fontId="29" fillId="41" borderId="5" xfId="0" applyFont="1" applyFill="1" applyBorder="1" applyAlignment="1">
      <alignment horizontal="center" vertical="center"/>
    </xf>
    <xf numFmtId="0" fontId="79" fillId="41" borderId="5" xfId="0" applyFont="1" applyFill="1" applyBorder="1" applyAlignment="1">
      <alignment horizontal="center" vertical="center"/>
    </xf>
    <xf numFmtId="0" fontId="79" fillId="38" borderId="5" xfId="0" applyFont="1" applyFill="1" applyBorder="1" applyAlignment="1" applyProtection="1">
      <alignment horizontal="center" vertical="center" wrapText="1" readingOrder="1"/>
      <protection locked="0"/>
    </xf>
    <xf numFmtId="14" fontId="79" fillId="38" borderId="5" xfId="0" applyNumberFormat="1" applyFont="1" applyFill="1" applyBorder="1" applyAlignment="1">
      <alignment horizontal="center" vertical="center"/>
    </xf>
    <xf numFmtId="165" fontId="79" fillId="38" borderId="5" xfId="0" applyNumberFormat="1" applyFont="1" applyFill="1" applyBorder="1" applyAlignment="1">
      <alignment horizontal="center" vertical="center" wrapText="1" readingOrder="1"/>
    </xf>
    <xf numFmtId="49" fontId="38" fillId="41" borderId="5" xfId="0" applyNumberFormat="1" applyFont="1" applyFill="1" applyBorder="1" applyAlignment="1">
      <alignment horizontal="center" vertical="center"/>
    </xf>
    <xf numFmtId="0" fontId="79" fillId="41" borderId="5" xfId="0" applyFont="1" applyFill="1" applyBorder="1" applyAlignment="1" applyProtection="1">
      <alignment horizontal="center" vertical="center" wrapText="1" readingOrder="1"/>
      <protection locked="0"/>
    </xf>
    <xf numFmtId="14" fontId="79" fillId="41" borderId="5" xfId="0" applyNumberFormat="1" applyFont="1" applyFill="1" applyBorder="1" applyAlignment="1">
      <alignment horizontal="center" vertical="center"/>
    </xf>
    <xf numFmtId="165" fontId="79" fillId="41" borderId="5" xfId="0" applyNumberFormat="1" applyFont="1" applyFill="1" applyBorder="1" applyAlignment="1">
      <alignment horizontal="center" vertical="center" wrapText="1" readingOrder="1"/>
    </xf>
    <xf numFmtId="0" fontId="75" fillId="0" borderId="31" xfId="0" applyFont="1" applyBorder="1" applyAlignment="1">
      <alignment horizontal="center" vertical="center" wrapText="1" readingOrder="1"/>
    </xf>
    <xf numFmtId="0" fontId="75" fillId="38" borderId="31" xfId="0" applyFont="1" applyFill="1" applyBorder="1" applyAlignment="1">
      <alignment horizontal="center" vertical="center" wrapText="1" readingOrder="1"/>
    </xf>
    <xf numFmtId="0" fontId="72" fillId="0" borderId="10" xfId="0" applyFont="1" applyBorder="1" applyAlignment="1" applyProtection="1">
      <alignment horizontal="center" vertical="center"/>
      <protection locked="0"/>
    </xf>
    <xf numFmtId="0" fontId="24" fillId="0" borderId="10" xfId="0" applyFont="1" applyBorder="1" applyAlignment="1" applyProtection="1">
      <alignment horizontal="center" vertical="center"/>
      <protection locked="0"/>
    </xf>
    <xf numFmtId="0" fontId="72" fillId="0" borderId="11" xfId="0" applyFont="1" applyBorder="1" applyAlignment="1" applyProtection="1">
      <alignment horizontal="center" vertical="center"/>
      <protection locked="0"/>
    </xf>
    <xf numFmtId="0" fontId="24" fillId="0" borderId="11" xfId="0" applyFont="1" applyBorder="1" applyAlignment="1" applyProtection="1">
      <alignment horizontal="center" vertical="center"/>
      <protection locked="0"/>
    </xf>
    <xf numFmtId="0" fontId="7" fillId="0" borderId="11" xfId="0" applyFont="1" applyBorder="1" applyAlignment="1" applyProtection="1">
      <alignment horizontal="center" vertical="center"/>
      <protection locked="0"/>
    </xf>
    <xf numFmtId="0" fontId="12" fillId="0" borderId="11" xfId="0" applyFont="1" applyBorder="1" applyAlignment="1">
      <alignment horizontal="center" vertical="center" wrapText="1"/>
    </xf>
    <xf numFmtId="0" fontId="76" fillId="0" borderId="11" xfId="0" applyFont="1" applyBorder="1" applyAlignment="1">
      <alignment horizontal="center" vertical="center"/>
    </xf>
    <xf numFmtId="0" fontId="77" fillId="0" borderId="11" xfId="0" applyFont="1" applyBorder="1" applyAlignment="1">
      <alignment horizontal="center" vertical="center"/>
    </xf>
    <xf numFmtId="0" fontId="0" fillId="0" borderId="0" xfId="0" applyAlignment="1">
      <alignment horizontal="center" vertical="center"/>
    </xf>
    <xf numFmtId="0" fontId="12" fillId="0" borderId="11" xfId="0" applyFont="1" applyBorder="1" applyAlignment="1" applyProtection="1">
      <alignment horizontal="center" vertical="center"/>
      <protection locked="0"/>
    </xf>
    <xf numFmtId="166" fontId="12" fillId="0" borderId="11" xfId="0" applyNumberFormat="1" applyFont="1" applyBorder="1" applyAlignment="1" applyProtection="1">
      <alignment horizontal="center" vertical="center"/>
      <protection locked="0"/>
    </xf>
    <xf numFmtId="0" fontId="12" fillId="0" borderId="0" xfId="0" applyFont="1" applyAlignment="1">
      <alignment horizontal="center" vertical="center"/>
    </xf>
    <xf numFmtId="0" fontId="70" fillId="41" borderId="5" xfId="0" applyFont="1" applyFill="1" applyBorder="1" applyAlignment="1">
      <alignment horizontal="center" vertical="center"/>
    </xf>
    <xf numFmtId="0" fontId="38" fillId="41" borderId="5" xfId="0" applyFont="1" applyFill="1" applyBorder="1" applyAlignment="1">
      <alignment horizontal="center" vertical="center"/>
    </xf>
    <xf numFmtId="14" fontId="30" fillId="38" borderId="5" xfId="61" applyNumberFormat="1" applyFont="1" applyFill="1" applyBorder="1" applyAlignment="1">
      <alignment horizontal="center" vertical="center"/>
    </xf>
    <xf numFmtId="0" fontId="22" fillId="18" borderId="5" xfId="0" applyFont="1" applyFill="1" applyBorder="1" applyAlignment="1">
      <alignment horizontal="center" vertical="center" wrapText="1" readingOrder="1"/>
    </xf>
    <xf numFmtId="0" fontId="86" fillId="0" borderId="5" xfId="0" applyFont="1" applyBorder="1" applyAlignment="1">
      <alignment horizontal="center" vertical="center" wrapText="1"/>
    </xf>
    <xf numFmtId="3" fontId="83" fillId="0" borderId="5" xfId="0" applyNumberFormat="1" applyFont="1" applyBorder="1" applyAlignment="1">
      <alignment horizontal="center" vertical="center" wrapText="1"/>
    </xf>
    <xf numFmtId="0" fontId="83" fillId="0" borderId="5" xfId="0" applyFont="1" applyBorder="1" applyAlignment="1">
      <alignment horizontal="center" vertical="center" wrapText="1"/>
    </xf>
    <xf numFmtId="9" fontId="83" fillId="0" borderId="5" xfId="35" applyFont="1" applyBorder="1" applyAlignment="1">
      <alignment horizontal="center" vertical="center" wrapText="1"/>
    </xf>
    <xf numFmtId="0" fontId="86" fillId="13" borderId="5" xfId="0" applyFont="1" applyFill="1" applyBorder="1" applyAlignment="1">
      <alignment horizontal="center" vertical="center" wrapText="1"/>
    </xf>
    <xf numFmtId="9" fontId="83" fillId="13" borderId="5" xfId="0" applyNumberFormat="1" applyFont="1" applyFill="1" applyBorder="1" applyAlignment="1">
      <alignment horizontal="center" vertical="center" wrapText="1"/>
    </xf>
    <xf numFmtId="0" fontId="83" fillId="13" borderId="5" xfId="0" applyFont="1" applyFill="1" applyBorder="1" applyAlignment="1">
      <alignment horizontal="center" vertical="center" wrapText="1"/>
    </xf>
    <xf numFmtId="9" fontId="83" fillId="0" borderId="5" xfId="0" applyNumberFormat="1" applyFont="1" applyBorder="1" applyAlignment="1">
      <alignment horizontal="center" vertical="center" wrapText="1"/>
    </xf>
    <xf numFmtId="0" fontId="29" fillId="8" borderId="5" xfId="3" applyFont="1" applyFill="1" applyBorder="1" applyAlignment="1">
      <alignment horizontal="center" vertical="center" wrapText="1"/>
    </xf>
    <xf numFmtId="0" fontId="38" fillId="37" borderId="5" xfId="0" applyFont="1" applyFill="1" applyBorder="1" applyAlignment="1">
      <alignment horizontal="center" vertical="center" wrapText="1" readingOrder="1"/>
    </xf>
    <xf numFmtId="49" fontId="88" fillId="37" borderId="5" xfId="0" applyNumberFormat="1" applyFont="1" applyFill="1" applyBorder="1" applyAlignment="1">
      <alignment horizontal="center" vertical="center" wrapText="1" readingOrder="1"/>
    </xf>
    <xf numFmtId="0" fontId="87" fillId="37" borderId="5" xfId="0" applyFont="1" applyFill="1" applyBorder="1" applyAlignment="1">
      <alignment horizontal="center" vertical="center" wrapText="1" readingOrder="1"/>
    </xf>
    <xf numFmtId="3" fontId="79" fillId="37" borderId="5" xfId="0" applyNumberFormat="1" applyFont="1" applyFill="1" applyBorder="1" applyAlignment="1">
      <alignment horizontal="center" vertical="center" wrapText="1" readingOrder="1"/>
    </xf>
    <xf numFmtId="0" fontId="79" fillId="40" borderId="5" xfId="0" applyFont="1" applyFill="1" applyBorder="1" applyAlignment="1">
      <alignment horizontal="center" vertical="center" wrapText="1" readingOrder="1"/>
    </xf>
    <xf numFmtId="14" fontId="38" fillId="37" borderId="5" xfId="0" applyNumberFormat="1" applyFont="1" applyFill="1" applyBorder="1" applyAlignment="1">
      <alignment horizontal="center" vertical="center" wrapText="1" readingOrder="1"/>
    </xf>
    <xf numFmtId="0" fontId="79" fillId="37" borderId="5" xfId="0" applyFont="1" applyFill="1" applyBorder="1" applyAlignment="1">
      <alignment horizontal="center" vertical="center" wrapText="1" readingOrder="1"/>
    </xf>
    <xf numFmtId="0" fontId="79" fillId="37" borderId="5" xfId="0" applyFont="1" applyFill="1" applyBorder="1" applyAlignment="1">
      <alignment horizontal="center" vertical="center" wrapText="1"/>
    </xf>
    <xf numFmtId="165" fontId="79" fillId="37" borderId="5" xfId="0" applyNumberFormat="1" applyFont="1" applyFill="1" applyBorder="1" applyAlignment="1">
      <alignment horizontal="center" vertical="center" wrapText="1" readingOrder="1"/>
    </xf>
    <xf numFmtId="0" fontId="87" fillId="39" borderId="5" xfId="0" applyFont="1" applyFill="1" applyBorder="1" applyAlignment="1">
      <alignment horizontal="center" vertical="center" wrapText="1" readingOrder="1"/>
    </xf>
    <xf numFmtId="14" fontId="38" fillId="39" borderId="5" xfId="0" applyNumberFormat="1" applyFont="1" applyFill="1" applyBorder="1" applyAlignment="1">
      <alignment horizontal="center" vertical="center" wrapText="1" readingOrder="1"/>
    </xf>
    <xf numFmtId="165" fontId="79" fillId="39" borderId="5" xfId="0" applyNumberFormat="1" applyFont="1" applyFill="1" applyBorder="1" applyAlignment="1">
      <alignment horizontal="center" vertical="center" wrapText="1" readingOrder="1"/>
    </xf>
    <xf numFmtId="49" fontId="38" fillId="41" borderId="5" xfId="0" applyNumberFormat="1" applyFont="1" applyFill="1" applyBorder="1" applyAlignment="1" applyProtection="1">
      <alignment horizontal="center" vertical="center" wrapText="1" readingOrder="1"/>
      <protection locked="0"/>
    </xf>
    <xf numFmtId="0" fontId="87" fillId="41" borderId="5" xfId="0" applyFont="1" applyFill="1" applyBorder="1" applyAlignment="1" applyProtection="1">
      <alignment horizontal="center" vertical="center" wrapText="1" readingOrder="1"/>
      <protection locked="0"/>
    </xf>
    <xf numFmtId="49" fontId="79" fillId="38" borderId="5" xfId="0" applyNumberFormat="1" applyFont="1" applyFill="1" applyBorder="1" applyAlignment="1" applyProtection="1">
      <alignment horizontal="center" vertical="center" wrapText="1" readingOrder="1"/>
      <protection locked="0"/>
    </xf>
    <xf numFmtId="0" fontId="87" fillId="38" borderId="5" xfId="0" applyFont="1" applyFill="1" applyBorder="1" applyAlignment="1" applyProtection="1">
      <alignment horizontal="center" vertical="center" wrapText="1" readingOrder="1"/>
      <protection locked="0"/>
    </xf>
    <xf numFmtId="0" fontId="38" fillId="38" borderId="5" xfId="0" applyFont="1" applyFill="1" applyBorder="1" applyAlignment="1" applyProtection="1">
      <alignment horizontal="center" vertical="center" wrapText="1" readingOrder="1"/>
      <protection locked="0"/>
    </xf>
    <xf numFmtId="0" fontId="79" fillId="38" borderId="5" xfId="0" applyFont="1" applyFill="1" applyBorder="1" applyAlignment="1" applyProtection="1">
      <alignment horizontal="center" vertical="center" wrapText="1"/>
      <protection locked="0"/>
    </xf>
    <xf numFmtId="14" fontId="79" fillId="38" borderId="5" xfId="0" applyNumberFormat="1" applyFont="1" applyFill="1" applyBorder="1" applyAlignment="1" applyProtection="1">
      <alignment horizontal="center" vertical="center" wrapText="1"/>
      <protection locked="0"/>
    </xf>
    <xf numFmtId="0" fontId="87" fillId="38" borderId="5" xfId="0" applyFont="1" applyFill="1" applyBorder="1" applyAlignment="1">
      <alignment horizontal="center" vertical="center" wrapText="1" readingOrder="1"/>
    </xf>
    <xf numFmtId="0" fontId="38" fillId="38" borderId="5" xfId="0" applyFont="1" applyFill="1" applyBorder="1" applyAlignment="1">
      <alignment horizontal="center" vertical="center" wrapText="1" readingOrder="1"/>
    </xf>
    <xf numFmtId="0" fontId="87" fillId="41" borderId="5" xfId="0" applyFont="1" applyFill="1" applyBorder="1" applyAlignment="1">
      <alignment horizontal="center" vertical="center" wrapText="1" readingOrder="1"/>
    </xf>
    <xf numFmtId="0" fontId="29" fillId="38" borderId="5" xfId="0" applyFont="1" applyFill="1" applyBorder="1" applyAlignment="1">
      <alignment horizontal="center" vertical="center" wrapText="1"/>
    </xf>
    <xf numFmtId="0" fontId="80" fillId="37" borderId="5" xfId="0" applyFont="1" applyFill="1" applyBorder="1" applyAlignment="1">
      <alignment horizontal="center" vertical="center" wrapText="1" readingOrder="1"/>
    </xf>
    <xf numFmtId="14" fontId="30" fillId="37" borderId="5" xfId="0" applyNumberFormat="1" applyFont="1" applyFill="1" applyBorder="1" applyAlignment="1">
      <alignment horizontal="center" vertical="center"/>
    </xf>
    <xf numFmtId="0" fontId="30" fillId="37" borderId="5" xfId="0" applyFont="1" applyFill="1" applyBorder="1" applyAlignment="1">
      <alignment horizontal="center" vertical="center" wrapText="1"/>
    </xf>
    <xf numFmtId="0" fontId="80" fillId="37" borderId="5" xfId="0" applyFont="1" applyFill="1" applyBorder="1" applyAlignment="1">
      <alignment horizontal="center" vertical="center" wrapText="1"/>
    </xf>
    <xf numFmtId="0" fontId="29" fillId="37" borderId="5" xfId="0" applyFont="1" applyFill="1" applyBorder="1" applyAlignment="1">
      <alignment horizontal="center" vertical="center"/>
    </xf>
    <xf numFmtId="165" fontId="29" fillId="37" borderId="5" xfId="0" applyNumberFormat="1" applyFont="1" applyFill="1" applyBorder="1" applyAlignment="1">
      <alignment horizontal="center" vertical="center"/>
    </xf>
    <xf numFmtId="0" fontId="79" fillId="37" borderId="5" xfId="0" applyFont="1" applyFill="1" applyBorder="1" applyAlignment="1">
      <alignment horizontal="center" vertical="center"/>
    </xf>
    <xf numFmtId="165" fontId="29" fillId="38" borderId="5" xfId="0" applyNumberFormat="1" applyFont="1" applyFill="1" applyBorder="1" applyAlignment="1">
      <alignment horizontal="center" vertical="center" wrapText="1"/>
    </xf>
    <xf numFmtId="165" fontId="29" fillId="41" borderId="5" xfId="0" applyNumberFormat="1" applyFont="1" applyFill="1" applyBorder="1" applyAlignment="1">
      <alignment horizontal="center" vertical="center" wrapText="1"/>
    </xf>
    <xf numFmtId="0" fontId="70" fillId="39" borderId="5" xfId="0" applyFont="1" applyFill="1" applyBorder="1" applyAlignment="1">
      <alignment horizontal="center" vertical="center"/>
    </xf>
    <xf numFmtId="49" fontId="38" fillId="39" borderId="5" xfId="0" applyNumberFormat="1" applyFont="1" applyFill="1" applyBorder="1" applyAlignment="1">
      <alignment horizontal="center" vertical="center"/>
    </xf>
    <xf numFmtId="49" fontId="79" fillId="38" borderId="5" xfId="0" applyNumberFormat="1" applyFont="1" applyFill="1" applyBorder="1" applyAlignment="1">
      <alignment horizontal="center" vertical="center"/>
    </xf>
    <xf numFmtId="0" fontId="70" fillId="37" borderId="5" xfId="0" applyFont="1" applyFill="1" applyBorder="1" applyAlignment="1">
      <alignment horizontal="center" vertical="center"/>
    </xf>
    <xf numFmtId="49" fontId="38" fillId="37" borderId="5" xfId="0" applyNumberFormat="1" applyFont="1" applyFill="1" applyBorder="1" applyAlignment="1">
      <alignment horizontal="center" vertical="center"/>
    </xf>
    <xf numFmtId="49" fontId="88" fillId="37" borderId="5" xfId="0" applyNumberFormat="1" applyFont="1" applyFill="1" applyBorder="1" applyAlignment="1">
      <alignment horizontal="center" vertical="center"/>
    </xf>
    <xf numFmtId="0" fontId="0" fillId="0" borderId="105" xfId="0" applyBorder="1" applyAlignment="1">
      <alignment horizontal="center" vertical="center" wrapText="1"/>
    </xf>
    <xf numFmtId="0" fontId="75" fillId="38" borderId="5" xfId="0" applyFont="1" applyFill="1" applyBorder="1" applyAlignment="1" applyProtection="1">
      <alignment horizontal="center" vertical="center" wrapText="1" readingOrder="1"/>
      <protection locked="0"/>
    </xf>
    <xf numFmtId="49" fontId="75" fillId="38" borderId="5" xfId="0" applyNumberFormat="1" applyFont="1" applyFill="1" applyBorder="1" applyAlignment="1" applyProtection="1">
      <alignment horizontal="center" vertical="center" wrapText="1" readingOrder="1"/>
      <protection locked="0"/>
    </xf>
    <xf numFmtId="0" fontId="90" fillId="38" borderId="5" xfId="0" applyFont="1" applyFill="1" applyBorder="1" applyAlignment="1" applyProtection="1">
      <alignment horizontal="center" vertical="center" wrapText="1" readingOrder="1"/>
      <protection locked="0"/>
    </xf>
    <xf numFmtId="3" fontId="75" fillId="38" borderId="5" xfId="0" applyNumberFormat="1" applyFont="1" applyFill="1" applyBorder="1" applyAlignment="1">
      <alignment horizontal="center" vertical="center" wrapText="1" readingOrder="1"/>
    </xf>
    <xf numFmtId="0" fontId="75" fillId="38" borderId="5" xfId="0" applyFont="1" applyFill="1" applyBorder="1" applyAlignment="1">
      <alignment horizontal="center" vertical="center" wrapText="1" readingOrder="1"/>
    </xf>
    <xf numFmtId="14" fontId="72" fillId="38" borderId="5" xfId="0" applyNumberFormat="1" applyFont="1" applyFill="1" applyBorder="1" applyAlignment="1">
      <alignment horizontal="center" vertical="center"/>
    </xf>
    <xf numFmtId="0" fontId="72" fillId="38" borderId="5" xfId="0" applyFont="1" applyFill="1" applyBorder="1" applyAlignment="1">
      <alignment horizontal="center" vertical="center" wrapText="1"/>
    </xf>
    <xf numFmtId="0" fontId="74" fillId="38" borderId="5" xfId="0" applyFont="1" applyFill="1" applyBorder="1" applyAlignment="1">
      <alignment horizontal="center" vertical="center" wrapText="1"/>
    </xf>
    <xf numFmtId="0" fontId="72" fillId="38" borderId="5" xfId="0" applyFont="1" applyFill="1" applyBorder="1" applyAlignment="1">
      <alignment horizontal="center" vertical="center"/>
    </xf>
    <xf numFmtId="0" fontId="75" fillId="38" borderId="5" xfId="0" applyFont="1" applyFill="1" applyBorder="1" applyAlignment="1">
      <alignment horizontal="center" vertical="center" wrapText="1"/>
    </xf>
    <xf numFmtId="0" fontId="75" fillId="38" borderId="5" xfId="0" applyFont="1" applyFill="1" applyBorder="1" applyAlignment="1">
      <alignment horizontal="center" vertical="center"/>
    </xf>
    <xf numFmtId="0" fontId="6" fillId="0" borderId="11" xfId="0" applyFont="1" applyBorder="1" applyAlignment="1">
      <alignment horizontal="center" vertical="center"/>
    </xf>
    <xf numFmtId="0" fontId="5" fillId="0" borderId="0" xfId="0" applyFont="1"/>
    <xf numFmtId="0" fontId="5" fillId="0" borderId="0" xfId="0" applyFont="1" applyAlignment="1">
      <alignment wrapText="1"/>
    </xf>
    <xf numFmtId="0" fontId="5" fillId="0" borderId="10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07" xfId="0" applyFont="1" applyBorder="1" applyAlignment="1">
      <alignment horizontal="center" vertical="center"/>
    </xf>
    <xf numFmtId="0" fontId="5" fillId="0" borderId="109" xfId="0" applyFont="1" applyBorder="1" applyAlignment="1">
      <alignment horizontal="center" vertical="center"/>
    </xf>
    <xf numFmtId="0" fontId="5" fillId="0" borderId="110" xfId="0" applyFont="1" applyBorder="1" applyAlignment="1">
      <alignment horizontal="center" vertical="center"/>
    </xf>
    <xf numFmtId="0" fontId="5" fillId="34" borderId="12" xfId="0" applyFont="1" applyFill="1" applyBorder="1" applyAlignment="1">
      <alignment horizontal="center" vertical="center"/>
    </xf>
    <xf numFmtId="0" fontId="5" fillId="34" borderId="11" xfId="0" applyFont="1" applyFill="1" applyBorder="1" applyAlignment="1">
      <alignment horizontal="center" vertical="center"/>
    </xf>
    <xf numFmtId="0" fontId="5" fillId="34" borderId="13" xfId="0" applyFont="1" applyFill="1" applyBorder="1" applyAlignment="1">
      <alignment horizontal="center" vertical="center"/>
    </xf>
    <xf numFmtId="0" fontId="5" fillId="0" borderId="12" xfId="0" applyFont="1" applyBorder="1" applyAlignment="1">
      <alignment horizontal="center" vertical="center"/>
    </xf>
    <xf numFmtId="0" fontId="5" fillId="38" borderId="5" xfId="0" applyFont="1" applyFill="1" applyBorder="1" applyAlignment="1">
      <alignment horizontal="center" vertical="center"/>
    </xf>
    <xf numFmtId="165" fontId="5" fillId="38" borderId="5" xfId="0" applyNumberFormat="1" applyFont="1" applyFill="1" applyBorder="1" applyAlignment="1">
      <alignment horizontal="center" vertical="center"/>
    </xf>
    <xf numFmtId="0" fontId="5" fillId="34" borderId="11" xfId="0" applyFont="1" applyFill="1" applyBorder="1" applyAlignment="1">
      <alignment horizontal="center" vertical="center" wrapText="1"/>
    </xf>
    <xf numFmtId="0" fontId="5" fillId="34" borderId="0" xfId="0" applyFont="1" applyFill="1" applyAlignment="1">
      <alignment horizontal="center" vertical="center"/>
    </xf>
    <xf numFmtId="0" fontId="5" fillId="0" borderId="11" xfId="0" applyFont="1" applyBorder="1" applyAlignment="1">
      <alignment horizontal="center" vertical="center"/>
    </xf>
    <xf numFmtId="0" fontId="5" fillId="0" borderId="31" xfId="0" applyFont="1" applyBorder="1" applyAlignment="1">
      <alignment horizontal="center" vertical="center"/>
    </xf>
    <xf numFmtId="0" fontId="5" fillId="0" borderId="10" xfId="0" applyFont="1" applyBorder="1" applyAlignment="1" applyProtection="1">
      <alignment horizontal="center" vertical="center"/>
      <protection locked="0"/>
    </xf>
    <xf numFmtId="166" fontId="5" fillId="0" borderId="10" xfId="0" applyNumberFormat="1" applyFont="1" applyBorder="1" applyAlignment="1" applyProtection="1">
      <alignment horizontal="center" vertical="center"/>
      <protection locked="0"/>
    </xf>
    <xf numFmtId="0" fontId="5" fillId="0" borderId="10" xfId="0" applyFont="1" applyBorder="1" applyAlignment="1">
      <alignment horizontal="center" vertical="center"/>
    </xf>
    <xf numFmtId="0" fontId="5" fillId="0" borderId="0" xfId="0" applyFont="1" applyAlignment="1">
      <alignment horizontal="center" vertical="center"/>
    </xf>
    <xf numFmtId="0" fontId="5" fillId="0" borderId="11" xfId="0" applyFont="1" applyBorder="1" applyAlignment="1">
      <alignment horizontal="center" vertical="center" wrapText="1"/>
    </xf>
    <xf numFmtId="0" fontId="5" fillId="0" borderId="11" xfId="0" applyFont="1" applyBorder="1" applyAlignment="1" applyProtection="1">
      <alignment horizontal="center" vertical="center"/>
      <protection locked="0"/>
    </xf>
    <xf numFmtId="166" fontId="5" fillId="0" borderId="11" xfId="0" applyNumberFormat="1" applyFont="1" applyBorder="1" applyAlignment="1" applyProtection="1">
      <alignment horizontal="center" vertical="center"/>
      <protection locked="0"/>
    </xf>
    <xf numFmtId="0" fontId="5" fillId="8" borderId="5" xfId="3" applyFont="1" applyFill="1" applyBorder="1" applyAlignment="1">
      <alignment horizontal="center" vertical="center" wrapText="1"/>
    </xf>
    <xf numFmtId="0" fontId="5" fillId="0" borderId="5" xfId="3" applyFont="1" applyBorder="1" applyAlignment="1">
      <alignment horizontal="center" vertical="center" wrapText="1"/>
    </xf>
    <xf numFmtId="0" fontId="5" fillId="0" borderId="5" xfId="8" applyFont="1" applyBorder="1" applyAlignment="1">
      <alignment horizontal="left" vertical="center" wrapText="1"/>
    </xf>
    <xf numFmtId="0" fontId="5" fillId="7" borderId="53" xfId="2" applyFont="1" applyFill="1" applyBorder="1" applyAlignment="1">
      <alignment horizontal="center"/>
    </xf>
    <xf numFmtId="0" fontId="5" fillId="7" borderId="54" xfId="2" applyFont="1" applyFill="1" applyBorder="1" applyAlignment="1">
      <alignment horizontal="center"/>
    </xf>
    <xf numFmtId="0" fontId="5" fillId="7" borderId="55" xfId="2" applyFont="1" applyFill="1" applyBorder="1" applyAlignment="1">
      <alignment horizontal="center"/>
    </xf>
    <xf numFmtId="0" fontId="5" fillId="0" borderId="76" xfId="2" applyFont="1" applyBorder="1"/>
    <xf numFmtId="0" fontId="5" fillId="0" borderId="91" xfId="2" applyFont="1" applyBorder="1"/>
    <xf numFmtId="0" fontId="5" fillId="0" borderId="77" xfId="2" applyFont="1" applyBorder="1"/>
    <xf numFmtId="0" fontId="29" fillId="34" borderId="13" xfId="0" applyFont="1" applyFill="1" applyBorder="1" applyAlignment="1">
      <alignment horizontal="center" vertical="center"/>
    </xf>
    <xf numFmtId="14" fontId="30" fillId="41" borderId="5" xfId="61" applyNumberFormat="1" applyFont="1" applyFill="1" applyBorder="1" applyAlignment="1">
      <alignment horizontal="center" vertical="center"/>
    </xf>
    <xf numFmtId="0" fontId="29" fillId="34" borderId="11" xfId="0" applyFont="1" applyFill="1" applyBorder="1" applyAlignment="1">
      <alignment horizontal="center" vertical="center" wrapText="1"/>
    </xf>
    <xf numFmtId="0" fontId="29" fillId="34" borderId="0" xfId="0" applyFont="1" applyFill="1" applyAlignment="1">
      <alignment horizontal="center" vertical="center"/>
    </xf>
    <xf numFmtId="0" fontId="65" fillId="0" borderId="5" xfId="3" applyFont="1" applyBorder="1" applyAlignment="1">
      <alignment horizontal="center" vertical="center" wrapText="1"/>
    </xf>
    <xf numFmtId="0" fontId="4" fillId="0" borderId="0" xfId="0" applyFont="1"/>
    <xf numFmtId="0" fontId="29" fillId="0" borderId="5" xfId="18" applyFont="1" applyBorder="1" applyAlignment="1">
      <alignment horizontal="center" vertical="center" wrapText="1"/>
    </xf>
    <xf numFmtId="0" fontId="29" fillId="0" borderId="5" xfId="0" applyFont="1" applyBorder="1" applyAlignment="1">
      <alignment horizontal="center" wrapText="1"/>
    </xf>
    <xf numFmtId="0" fontId="3" fillId="0" borderId="5" xfId="3" applyFont="1" applyBorder="1" applyAlignment="1">
      <alignment horizontal="center" vertical="center" wrapText="1"/>
    </xf>
    <xf numFmtId="0" fontId="3" fillId="8" borderId="5" xfId="3" applyFont="1" applyFill="1" applyBorder="1" applyAlignment="1">
      <alignment horizontal="center" vertical="center" wrapText="1"/>
    </xf>
    <xf numFmtId="3" fontId="69" fillId="0" borderId="5" xfId="0" applyNumberFormat="1" applyFont="1" applyBorder="1" applyAlignment="1">
      <alignment horizontal="center" vertical="center" wrapText="1"/>
    </xf>
    <xf numFmtId="4" fontId="28" fillId="0" borderId="5" xfId="0" applyNumberFormat="1" applyFont="1" applyBorder="1" applyAlignment="1">
      <alignment horizontal="center" vertical="center" wrapText="1"/>
    </xf>
    <xf numFmtId="3" fontId="79" fillId="41" borderId="112" xfId="69" applyNumberFormat="1" applyFont="1" applyFill="1" applyBorder="1" applyAlignment="1">
      <alignment horizontal="center" vertical="center" wrapText="1" readingOrder="1"/>
    </xf>
    <xf numFmtId="0" fontId="29" fillId="41" borderId="5" xfId="0" applyFont="1" applyFill="1" applyBorder="1" applyAlignment="1">
      <alignment horizontal="center" vertical="center" wrapText="1"/>
    </xf>
    <xf numFmtId="0" fontId="87" fillId="41" borderId="5" xfId="0" applyFont="1" applyFill="1" applyBorder="1" applyAlignment="1" applyProtection="1">
      <alignment horizontal="justify" vertical="center" wrapText="1" readingOrder="1"/>
      <protection locked="0"/>
    </xf>
    <xf numFmtId="0" fontId="87" fillId="39" borderId="5" xfId="0" applyFont="1" applyFill="1" applyBorder="1" applyAlignment="1">
      <alignment horizontal="justify" vertical="center" wrapText="1" readingOrder="1"/>
    </xf>
    <xf numFmtId="0" fontId="80" fillId="41" borderId="5" xfId="0" applyFont="1" applyFill="1" applyBorder="1" applyAlignment="1">
      <alignment horizontal="justify" vertical="center" wrapText="1" readingOrder="1"/>
    </xf>
    <xf numFmtId="0" fontId="87" fillId="41" borderId="5" xfId="0" applyFont="1" applyFill="1" applyBorder="1" applyAlignment="1">
      <alignment horizontal="justify" vertical="center" wrapText="1" readingOrder="1"/>
    </xf>
    <xf numFmtId="0" fontId="87" fillId="38" borderId="5" xfId="0" applyFont="1" applyFill="1" applyBorder="1" applyAlignment="1">
      <alignment horizontal="justify" vertical="center" wrapText="1" readingOrder="1"/>
    </xf>
    <xf numFmtId="0" fontId="0" fillId="0" borderId="0" xfId="0" applyAlignment="1">
      <alignment horizontal="center"/>
    </xf>
    <xf numFmtId="0" fontId="41" fillId="15" borderId="23" xfId="0" applyFont="1" applyFill="1" applyBorder="1" applyAlignment="1">
      <alignment horizontal="center" vertical="center"/>
    </xf>
    <xf numFmtId="0" fontId="41" fillId="15" borderId="24" xfId="0" applyFont="1" applyFill="1" applyBorder="1" applyAlignment="1">
      <alignment horizontal="center" vertical="center"/>
    </xf>
    <xf numFmtId="0" fontId="41" fillId="15" borderId="25" xfId="0" applyFont="1" applyFill="1" applyBorder="1" applyAlignment="1">
      <alignment horizontal="center" vertical="center"/>
    </xf>
    <xf numFmtId="0" fontId="41" fillId="15" borderId="19" xfId="0" applyFont="1" applyFill="1" applyBorder="1" applyAlignment="1">
      <alignment horizontal="center" vertical="center"/>
    </xf>
    <xf numFmtId="0" fontId="41" fillId="15" borderId="0" xfId="0" applyFont="1" applyFill="1" applyAlignment="1">
      <alignment horizontal="center" vertical="center"/>
    </xf>
    <xf numFmtId="0" fontId="41" fillId="15" borderId="20" xfId="0" applyFont="1" applyFill="1" applyBorder="1" applyAlignment="1">
      <alignment horizontal="center" vertical="center"/>
    </xf>
    <xf numFmtId="0" fontId="41" fillId="15" borderId="27" xfId="0" applyFont="1" applyFill="1" applyBorder="1" applyAlignment="1">
      <alignment horizontal="center" vertical="center"/>
    </xf>
    <xf numFmtId="0" fontId="41" fillId="15" borderId="7" xfId="0" applyFont="1" applyFill="1" applyBorder="1" applyAlignment="1">
      <alignment horizontal="center" vertical="center"/>
    </xf>
    <xf numFmtId="0" fontId="41" fillId="15" borderId="28" xfId="0" applyFont="1" applyFill="1" applyBorder="1" applyAlignment="1">
      <alignment horizontal="center" vertical="center"/>
    </xf>
    <xf numFmtId="0" fontId="52" fillId="0" borderId="19" xfId="0" applyFont="1" applyBorder="1" applyAlignment="1">
      <alignment vertical="center"/>
    </xf>
    <xf numFmtId="0" fontId="52" fillId="0" borderId="0" xfId="0" applyFont="1" applyAlignment="1">
      <alignment vertical="center"/>
    </xf>
    <xf numFmtId="0" fontId="52" fillId="0" borderId="20" xfId="0" applyFont="1" applyBorder="1" applyAlignment="1">
      <alignment vertical="center"/>
    </xf>
    <xf numFmtId="0" fontId="0" fillId="23" borderId="29" xfId="0" applyFill="1" applyBorder="1" applyAlignment="1">
      <alignment horizontal="center"/>
    </xf>
    <xf numFmtId="0" fontId="0" fillId="23" borderId="4" xfId="0" applyFill="1" applyBorder="1" applyAlignment="1">
      <alignment horizontal="center"/>
    </xf>
    <xf numFmtId="0" fontId="0" fillId="23" borderId="30" xfId="0" applyFill="1" applyBorder="1" applyAlignment="1">
      <alignment horizontal="center"/>
    </xf>
    <xf numFmtId="0" fontId="0" fillId="23" borderId="19" xfId="0" applyFill="1" applyBorder="1" applyAlignment="1">
      <alignment horizontal="center"/>
    </xf>
    <xf numFmtId="0" fontId="0" fillId="23" borderId="0" xfId="0" applyFill="1" applyAlignment="1">
      <alignment horizontal="center"/>
    </xf>
    <xf numFmtId="0" fontId="0" fillId="23" borderId="20" xfId="0" applyFill="1" applyBorder="1" applyAlignment="1">
      <alignment horizontal="center"/>
    </xf>
    <xf numFmtId="0" fontId="78" fillId="0" borderId="19" xfId="10" applyBorder="1" applyAlignment="1">
      <alignment vertical="center"/>
    </xf>
    <xf numFmtId="0" fontId="78" fillId="0" borderId="0" xfId="10" applyAlignment="1">
      <alignment vertical="center"/>
    </xf>
    <xf numFmtId="0" fontId="78" fillId="0" borderId="20" xfId="10" applyBorder="1" applyAlignment="1">
      <alignment vertical="center"/>
    </xf>
    <xf numFmtId="0" fontId="52" fillId="0" borderId="21" xfId="0" applyFont="1" applyBorder="1" applyAlignment="1">
      <alignment vertical="center"/>
    </xf>
    <xf numFmtId="0" fontId="52" fillId="0" borderId="26" xfId="0" applyFont="1" applyBorder="1" applyAlignment="1">
      <alignment vertical="center"/>
    </xf>
    <xf numFmtId="0" fontId="52" fillId="0" borderId="22" xfId="0" applyFont="1" applyBorder="1" applyAlignment="1">
      <alignment vertical="center"/>
    </xf>
    <xf numFmtId="0" fontId="50" fillId="0" borderId="19" xfId="0" applyFont="1" applyBorder="1" applyAlignment="1">
      <alignment horizontal="left" vertical="center"/>
    </xf>
    <xf numFmtId="0" fontId="50" fillId="0" borderId="0" xfId="0" applyFont="1" applyAlignment="1">
      <alignment horizontal="left" vertical="center"/>
    </xf>
    <xf numFmtId="0" fontId="50" fillId="0" borderId="20" xfId="0" applyFont="1" applyBorder="1" applyAlignment="1">
      <alignment horizontal="left" vertical="center"/>
    </xf>
    <xf numFmtId="0" fontId="28" fillId="0" borderId="0" xfId="0" applyFont="1" applyAlignment="1">
      <alignment horizontal="center"/>
    </xf>
    <xf numFmtId="0" fontId="41" fillId="15" borderId="5" xfId="0" applyFont="1" applyFill="1" applyBorder="1" applyAlignment="1">
      <alignment horizontal="center" vertical="center"/>
    </xf>
    <xf numFmtId="0" fontId="42" fillId="0" borderId="5" xfId="0" applyFont="1" applyBorder="1" applyAlignment="1">
      <alignment horizontal="center" vertical="center"/>
    </xf>
    <xf numFmtId="0" fontId="89" fillId="0" borderId="1" xfId="0" applyFont="1" applyBorder="1" applyAlignment="1">
      <alignment horizontal="left" vertical="center" wrapText="1"/>
    </xf>
    <xf numFmtId="0" fontId="37" fillId="0" borderId="2" xfId="0" applyFont="1" applyBorder="1" applyAlignment="1">
      <alignment horizontal="left" vertical="center" wrapText="1"/>
    </xf>
    <xf numFmtId="0" fontId="37" fillId="0" borderId="3" xfId="0" applyFont="1" applyBorder="1" applyAlignment="1">
      <alignment horizontal="left" vertical="center" wrapText="1"/>
    </xf>
    <xf numFmtId="0" fontId="22" fillId="17" borderId="5" xfId="0" applyFont="1" applyFill="1" applyBorder="1" applyAlignment="1">
      <alignment horizontal="center" vertical="center" wrapText="1" readingOrder="1"/>
    </xf>
    <xf numFmtId="0" fontId="68" fillId="0" borderId="1" xfId="0" applyFont="1" applyBorder="1" applyAlignment="1">
      <alignment horizontal="center" vertical="center" wrapText="1"/>
    </xf>
    <xf numFmtId="0" fontId="68" fillId="0" borderId="3" xfId="0" applyFont="1" applyBorder="1" applyAlignment="1">
      <alignment horizontal="center" vertical="center" wrapText="1"/>
    </xf>
    <xf numFmtId="0" fontId="67" fillId="0" borderId="50" xfId="0" applyFont="1" applyBorder="1" applyAlignment="1">
      <alignment horizontal="left" readingOrder="1"/>
    </xf>
    <xf numFmtId="0" fontId="67" fillId="0" borderId="51" xfId="0" applyFont="1" applyBorder="1" applyAlignment="1">
      <alignment horizontal="left" readingOrder="1"/>
    </xf>
    <xf numFmtId="0" fontId="67" fillId="0" borderId="101" xfId="0" applyFont="1" applyBorder="1" applyAlignment="1">
      <alignment horizontal="left" wrapText="1" readingOrder="1"/>
    </xf>
    <xf numFmtId="0" fontId="67" fillId="0" borderId="102" xfId="0" applyFont="1" applyBorder="1" applyAlignment="1">
      <alignment horizontal="left" wrapText="1" readingOrder="1"/>
    </xf>
    <xf numFmtId="0" fontId="68" fillId="0" borderId="42" xfId="0" applyFont="1" applyBorder="1" applyAlignment="1">
      <alignment horizontal="center" vertical="center" wrapText="1"/>
    </xf>
    <xf numFmtId="0" fontId="68" fillId="0" borderId="98" xfId="0" applyFont="1" applyBorder="1" applyAlignment="1">
      <alignment horizontal="center" vertical="center" wrapText="1"/>
    </xf>
    <xf numFmtId="0" fontId="68" fillId="0" borderId="44" xfId="0" applyFont="1" applyBorder="1" applyAlignment="1">
      <alignment horizontal="center" vertical="center" wrapText="1"/>
    </xf>
    <xf numFmtId="0" fontId="68" fillId="0" borderId="99" xfId="0" applyFont="1" applyBorder="1" applyAlignment="1">
      <alignment horizontal="center" vertical="center" wrapText="1"/>
    </xf>
    <xf numFmtId="0" fontId="68" fillId="0" borderId="46" xfId="0" applyFont="1" applyBorder="1" applyAlignment="1">
      <alignment horizontal="center" vertical="center" wrapText="1"/>
    </xf>
    <xf numFmtId="0" fontId="68" fillId="0" borderId="100" xfId="0" applyFont="1" applyBorder="1" applyAlignment="1">
      <alignment horizontal="center" vertical="center" wrapText="1"/>
    </xf>
    <xf numFmtId="0" fontId="0" fillId="0" borderId="48" xfId="0" applyBorder="1" applyAlignment="1">
      <alignment horizontal="left"/>
    </xf>
    <xf numFmtId="0" fontId="0" fillId="0" borderId="49" xfId="0" applyBorder="1" applyAlignment="1">
      <alignment horizontal="left"/>
    </xf>
    <xf numFmtId="0" fontId="5" fillId="0" borderId="1" xfId="0" applyFont="1" applyBorder="1" applyAlignment="1">
      <alignment horizontal="center"/>
    </xf>
    <xf numFmtId="0" fontId="0" fillId="0" borderId="3" xfId="0" applyBorder="1" applyAlignment="1">
      <alignment horizontal="center"/>
    </xf>
    <xf numFmtId="0" fontId="44" fillId="0" borderId="5" xfId="0" applyFont="1" applyBorder="1" applyAlignment="1">
      <alignment horizontal="center"/>
    </xf>
    <xf numFmtId="0" fontId="44" fillId="0" borderId="103" xfId="0" applyFont="1" applyBorder="1" applyAlignment="1">
      <alignment horizontal="center"/>
    </xf>
    <xf numFmtId="0" fontId="5" fillId="0" borderId="42" xfId="0" applyFont="1" applyBorder="1" applyAlignment="1">
      <alignment horizontal="center" wrapText="1"/>
    </xf>
    <xf numFmtId="0" fontId="5" fillId="0" borderId="43" xfId="0" applyFont="1" applyBorder="1" applyAlignment="1">
      <alignment horizontal="center" wrapText="1"/>
    </xf>
    <xf numFmtId="0" fontId="5" fillId="0" borderId="46" xfId="0" applyFont="1" applyBorder="1" applyAlignment="1">
      <alignment horizontal="center" wrapText="1"/>
    </xf>
    <xf numFmtId="0" fontId="5" fillId="0" borderId="47" xfId="0" applyFont="1" applyBorder="1" applyAlignment="1">
      <alignment horizontal="center" wrapText="1"/>
    </xf>
    <xf numFmtId="0" fontId="0" fillId="0" borderId="42" xfId="0" applyBorder="1" applyAlignment="1">
      <alignment horizontal="center"/>
    </xf>
    <xf numFmtId="0" fontId="0" fillId="0" borderId="43" xfId="0" applyBorder="1" applyAlignment="1">
      <alignment horizontal="center"/>
    </xf>
    <xf numFmtId="0" fontId="0" fillId="0" borderId="46" xfId="0" applyBorder="1" applyAlignment="1">
      <alignment horizontal="center"/>
    </xf>
    <xf numFmtId="0" fontId="0" fillId="0" borderId="47" xfId="0" applyBorder="1" applyAlignment="1">
      <alignment horizontal="center"/>
    </xf>
    <xf numFmtId="0" fontId="0" fillId="0" borderId="1" xfId="0" applyBorder="1" applyAlignment="1">
      <alignment horizontal="center"/>
    </xf>
    <xf numFmtId="0" fontId="22" fillId="2" borderId="5" xfId="0" applyFont="1" applyFill="1" applyBorder="1" applyAlignment="1">
      <alignment horizontal="center" vertical="center" wrapText="1" readingOrder="1"/>
    </xf>
    <xf numFmtId="0" fontId="37" fillId="0" borderId="5" xfId="0" applyFont="1" applyBorder="1" applyAlignment="1">
      <alignment horizontal="center" vertical="center"/>
    </xf>
    <xf numFmtId="0" fontId="28" fillId="6" borderId="5" xfId="0" applyFont="1" applyFill="1" applyBorder="1" applyAlignment="1">
      <alignment horizontal="center" vertical="center"/>
    </xf>
    <xf numFmtId="0" fontId="0" fillId="0" borderId="105" xfId="0" applyBorder="1" applyAlignment="1">
      <alignment horizontal="center" vertical="center" wrapText="1"/>
    </xf>
    <xf numFmtId="0" fontId="0" fillId="0" borderId="103" xfId="0" applyBorder="1" applyAlignment="1">
      <alignment horizontal="center" vertical="center" wrapText="1"/>
    </xf>
    <xf numFmtId="0" fontId="45" fillId="6" borderId="17" xfId="0" applyFont="1" applyFill="1" applyBorder="1" applyAlignment="1">
      <alignment horizontal="center" vertical="center" wrapText="1"/>
    </xf>
    <xf numFmtId="0" fontId="45" fillId="6" borderId="18" xfId="0" applyFont="1" applyFill="1" applyBorder="1" applyAlignment="1">
      <alignment horizontal="center" vertical="center" wrapText="1"/>
    </xf>
    <xf numFmtId="0" fontId="24" fillId="0" borderId="105" xfId="0" applyFont="1" applyBorder="1" applyAlignment="1">
      <alignment horizontal="center" vertical="center" wrapText="1"/>
    </xf>
    <xf numFmtId="0" fontId="5" fillId="0" borderId="103" xfId="0" applyFont="1" applyBorder="1" applyAlignment="1">
      <alignment horizontal="center" vertical="center" wrapText="1"/>
    </xf>
    <xf numFmtId="0" fontId="5" fillId="0" borderId="5" xfId="0" applyFont="1" applyBorder="1" applyAlignment="1">
      <alignment horizontal="center" vertical="center" wrapText="1"/>
    </xf>
    <xf numFmtId="0" fontId="24" fillId="0" borderId="5" xfId="0" applyFont="1" applyBorder="1" applyAlignment="1">
      <alignment horizontal="center" vertical="center" wrapText="1"/>
    </xf>
    <xf numFmtId="0" fontId="0" fillId="0" borderId="5" xfId="0" applyBorder="1" applyAlignment="1">
      <alignment horizontal="center" vertical="center"/>
    </xf>
    <xf numFmtId="0" fontId="22" fillId="7" borderId="5" xfId="0" applyFont="1" applyFill="1" applyBorder="1" applyAlignment="1" applyProtection="1">
      <alignment horizontal="center" vertical="center" wrapText="1" readingOrder="1"/>
      <protection locked="0"/>
    </xf>
    <xf numFmtId="0" fontId="45" fillId="15" borderId="5" xfId="0" applyFont="1" applyFill="1" applyBorder="1" applyAlignment="1">
      <alignment horizontal="center" wrapText="1"/>
    </xf>
    <xf numFmtId="0" fontId="45" fillId="15" borderId="5" xfId="0" applyFont="1" applyFill="1" applyBorder="1" applyAlignment="1">
      <alignment horizontal="center"/>
    </xf>
    <xf numFmtId="0" fontId="28" fillId="7" borderId="5" xfId="0" applyFont="1" applyFill="1" applyBorder="1" applyAlignment="1">
      <alignment horizontal="center" vertical="center"/>
    </xf>
    <xf numFmtId="0" fontId="24" fillId="7" borderId="5" xfId="0" applyFont="1" applyFill="1" applyBorder="1" applyAlignment="1">
      <alignment horizontal="center" vertical="center" wrapText="1"/>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47" fillId="19" borderId="9" xfId="3" applyFont="1" applyFill="1" applyBorder="1" applyAlignment="1">
      <alignment horizontal="center" vertical="center"/>
    </xf>
    <xf numFmtId="0" fontId="25" fillId="20" borderId="0" xfId="0" applyFont="1" applyFill="1" applyAlignment="1">
      <alignment horizontal="center" vertical="center"/>
    </xf>
    <xf numFmtId="0" fontId="51" fillId="22" borderId="32" xfId="7" applyFont="1" applyFill="1" applyBorder="1" applyAlignment="1">
      <alignment horizontal="center" vertical="center" wrapText="1" readingOrder="1"/>
    </xf>
    <xf numFmtId="0" fontId="51" fillId="22" borderId="33" xfId="7" applyFont="1" applyFill="1" applyBorder="1" applyAlignment="1">
      <alignment horizontal="center" vertical="center" wrapText="1" readingOrder="1"/>
    </xf>
    <xf numFmtId="0" fontId="20" fillId="24" borderId="34" xfId="7" applyFont="1" applyFill="1" applyBorder="1" applyAlignment="1">
      <alignment horizontal="left" vertical="center" wrapText="1"/>
    </xf>
    <xf numFmtId="0" fontId="20" fillId="24" borderId="35" xfId="7" applyFont="1" applyFill="1" applyBorder="1" applyAlignment="1">
      <alignment horizontal="left" vertical="center" wrapText="1"/>
    </xf>
  </cellXfs>
  <cellStyles count="70">
    <cellStyle name="40% - Έμφαση4" xfId="12" builtinId="43"/>
    <cellStyle name="40% - Έμφαση4 2" xfId="32" xr:uid="{00000000-0005-0000-0000-000001000000}"/>
    <cellStyle name="40% - Έμφαση4 2 2" xfId="63" xr:uid="{00000000-0005-0000-0000-000002000000}"/>
    <cellStyle name="40% - Έμφαση4 3" xfId="22" xr:uid="{00000000-0005-0000-0000-000003000000}"/>
    <cellStyle name="40% - Έμφαση4 3 2" xfId="53" xr:uid="{00000000-0005-0000-0000-000004000000}"/>
    <cellStyle name="40% - Έμφαση4 4" xfId="43" xr:uid="{00000000-0005-0000-0000-000005000000}"/>
    <cellStyle name="40% - Έμφαση6" xfId="13" builtinId="51"/>
    <cellStyle name="40% - Έμφαση6 2" xfId="33" xr:uid="{00000000-0005-0000-0000-000007000000}"/>
    <cellStyle name="40% - Έμφαση6 2 2" xfId="64" xr:uid="{00000000-0005-0000-0000-000008000000}"/>
    <cellStyle name="40% - Έμφαση6 3" xfId="23" xr:uid="{00000000-0005-0000-0000-000009000000}"/>
    <cellStyle name="40% - Έμφαση6 3 2" xfId="54" xr:uid="{00000000-0005-0000-0000-00000A000000}"/>
    <cellStyle name="40% - Έμφαση6 4" xfId="44" xr:uid="{00000000-0005-0000-0000-00000B000000}"/>
    <cellStyle name="Normal 2" xfId="2" xr:uid="{00000000-0005-0000-0000-00000C000000}"/>
    <cellStyle name="Normal 2 2" xfId="25" xr:uid="{00000000-0005-0000-0000-00000D000000}"/>
    <cellStyle name="Normal 2 2 2" xfId="56" xr:uid="{00000000-0005-0000-0000-00000E000000}"/>
    <cellStyle name="Normal 2 3" xfId="15" xr:uid="{00000000-0005-0000-0000-00000F000000}"/>
    <cellStyle name="Normal 2 3 2" xfId="46" xr:uid="{00000000-0005-0000-0000-000010000000}"/>
    <cellStyle name="Normal 2 4" xfId="36" xr:uid="{00000000-0005-0000-0000-000011000000}"/>
    <cellStyle name="Normal 3" xfId="9" xr:uid="{00000000-0005-0000-0000-000012000000}"/>
    <cellStyle name="Normal 4" xfId="11" xr:uid="{00000000-0005-0000-0000-000013000000}"/>
    <cellStyle name="Normal 4 2" xfId="31" xr:uid="{00000000-0005-0000-0000-000014000000}"/>
    <cellStyle name="Normal 4 2 2" xfId="62" xr:uid="{00000000-0005-0000-0000-000015000000}"/>
    <cellStyle name="Normal 4 3" xfId="21" xr:uid="{00000000-0005-0000-0000-000016000000}"/>
    <cellStyle name="Normal 4 3 2" xfId="52" xr:uid="{00000000-0005-0000-0000-000017000000}"/>
    <cellStyle name="Normal 4 4" xfId="42" xr:uid="{00000000-0005-0000-0000-000018000000}"/>
    <cellStyle name="Έμφαση3" xfId="6" builtinId="37"/>
    <cellStyle name="Κανονικό" xfId="0" builtinId="0"/>
    <cellStyle name="Κανονικό 2" xfId="7" xr:uid="{00000000-0005-0000-0000-00001B000000}"/>
    <cellStyle name="Κανονικό 2 2" xfId="4" xr:uid="{00000000-0005-0000-0000-00001C000000}"/>
    <cellStyle name="Κανονικό 2 2 2" xfId="5" xr:uid="{00000000-0005-0000-0000-00001D000000}"/>
    <cellStyle name="Κανονικό 2 2 2 2" xfId="8" xr:uid="{00000000-0005-0000-0000-00001E000000}"/>
    <cellStyle name="Κανονικό 2 2 2 2 2" xfId="30" xr:uid="{00000000-0005-0000-0000-00001F000000}"/>
    <cellStyle name="Κανονικό 2 2 2 2 2 2" xfId="61" xr:uid="{00000000-0005-0000-0000-000020000000}"/>
    <cellStyle name="Κανονικό 2 2 2 2 2 2 2" xfId="68" xr:uid="{00000000-0005-0000-0000-000021000000}"/>
    <cellStyle name="Κανονικό 2 2 2 2 2 3" xfId="69" xr:uid="{00000000-0005-0000-0000-000022000000}"/>
    <cellStyle name="Κανονικό 2 2 2 2 3" xfId="20" xr:uid="{00000000-0005-0000-0000-000023000000}"/>
    <cellStyle name="Κανονικό 2 2 2 2 3 2" xfId="51" xr:uid="{00000000-0005-0000-0000-000024000000}"/>
    <cellStyle name="Κανονικό 2 2 2 2 4" xfId="41" xr:uid="{00000000-0005-0000-0000-000025000000}"/>
    <cellStyle name="Κανονικό 2 2 2 3" xfId="28" xr:uid="{00000000-0005-0000-0000-000026000000}"/>
    <cellStyle name="Κανονικό 2 2 2 3 2" xfId="59" xr:uid="{00000000-0005-0000-0000-000027000000}"/>
    <cellStyle name="Κανονικό 2 2 2 4" xfId="18" xr:uid="{00000000-0005-0000-0000-000028000000}"/>
    <cellStyle name="Κανονικό 2 2 2 4 2" xfId="49" xr:uid="{00000000-0005-0000-0000-000029000000}"/>
    <cellStyle name="Κανονικό 2 2 2 5" xfId="39" xr:uid="{00000000-0005-0000-0000-00002A000000}"/>
    <cellStyle name="Κανονικό 2 2 3" xfId="27" xr:uid="{00000000-0005-0000-0000-00002B000000}"/>
    <cellStyle name="Κανονικό 2 2 3 2" xfId="58" xr:uid="{00000000-0005-0000-0000-00002C000000}"/>
    <cellStyle name="Κανονικό 2 2 4" xfId="17" xr:uid="{00000000-0005-0000-0000-00002D000000}"/>
    <cellStyle name="Κανονικό 2 2 4 2" xfId="48" xr:uid="{00000000-0005-0000-0000-00002E000000}"/>
    <cellStyle name="Κανονικό 2 2 5" xfId="38" xr:uid="{00000000-0005-0000-0000-00002F000000}"/>
    <cellStyle name="Κανονικό 2 3" xfId="29" xr:uid="{00000000-0005-0000-0000-000030000000}"/>
    <cellStyle name="Κανονικό 2 3 2" xfId="60" xr:uid="{00000000-0005-0000-0000-000031000000}"/>
    <cellStyle name="Κανονικό 2 4" xfId="19" xr:uid="{00000000-0005-0000-0000-000032000000}"/>
    <cellStyle name="Κανονικό 2 4 2" xfId="50" xr:uid="{00000000-0005-0000-0000-000033000000}"/>
    <cellStyle name="Κανονικό 2 5" xfId="40" xr:uid="{00000000-0005-0000-0000-000034000000}"/>
    <cellStyle name="Κανονικό 3" xfId="3" xr:uid="{00000000-0005-0000-0000-000035000000}"/>
    <cellStyle name="Κανονικό 3 2" xfId="26" xr:uid="{00000000-0005-0000-0000-000036000000}"/>
    <cellStyle name="Κανονικό 3 2 2" xfId="57" xr:uid="{00000000-0005-0000-0000-000037000000}"/>
    <cellStyle name="Κανονικό 3 2 2 2" xfId="67" xr:uid="{00000000-0005-0000-0000-000038000000}"/>
    <cellStyle name="Κανονικό 3 3" xfId="16" xr:uid="{00000000-0005-0000-0000-000039000000}"/>
    <cellStyle name="Κανονικό 3 3 2" xfId="47" xr:uid="{00000000-0005-0000-0000-00003A000000}"/>
    <cellStyle name="Κανονικό 3 4" xfId="37" xr:uid="{00000000-0005-0000-0000-00003B000000}"/>
    <cellStyle name="Κανονικό 4" xfId="34" xr:uid="{00000000-0005-0000-0000-00003C000000}"/>
    <cellStyle name="Κανονικό 4 2" xfId="65" xr:uid="{00000000-0005-0000-0000-00003D000000}"/>
    <cellStyle name="Κανονικό 5" xfId="24" xr:uid="{00000000-0005-0000-0000-00003E000000}"/>
    <cellStyle name="Κανονικό 5 2" xfId="55" xr:uid="{00000000-0005-0000-0000-00003F000000}"/>
    <cellStyle name="Κανονικό 6" xfId="14" xr:uid="{00000000-0005-0000-0000-000040000000}"/>
    <cellStyle name="Κανονικό 6 2" xfId="45" xr:uid="{00000000-0005-0000-0000-000041000000}"/>
    <cellStyle name="Ποσοστό" xfId="35" builtinId="5"/>
    <cellStyle name="Ποσοστό 2" xfId="66" xr:uid="{00000000-0005-0000-0000-000043000000}"/>
    <cellStyle name="Υπερ-σύνδεση" xfId="10" builtinId="8"/>
    <cellStyle name="Υπολογισμός" xfId="1" builtinId="22"/>
  </cellStyles>
  <dxfs count="681">
    <dxf>
      <font>
        <color rgb="FFFF0000"/>
      </font>
    </dxf>
    <dxf>
      <font>
        <color rgb="FFFF0000"/>
      </font>
    </dxf>
    <dxf>
      <font>
        <color rgb="FFFF0000"/>
      </font>
    </dxf>
    <dxf>
      <font>
        <color rgb="FFFF0000"/>
      </font>
    </dxf>
    <dxf>
      <font>
        <color rgb="FFC00000"/>
      </font>
    </dxf>
    <dxf>
      <border diagonalUp="0" diagonalDown="0">
        <left style="thin">
          <color theme="0"/>
        </left>
        <right style="thin">
          <color theme="0"/>
        </right>
        <top/>
        <bottom/>
        <vertical style="thin">
          <color theme="0"/>
        </vertical>
        <horizontal style="thin">
          <color theme="0"/>
        </horizontal>
      </border>
    </dxf>
    <dxf>
      <font>
        <strike val="0"/>
        <outline val="0"/>
        <shadow val="0"/>
        <u val="none"/>
        <vertAlign val="baseline"/>
        <color theme="1"/>
        <name val="Calibri"/>
      </font>
      <fill>
        <patternFill patternType="solid">
          <fgColor indexed="64"/>
          <bgColor theme="2" tint="-4.9989318521683403E-2"/>
        </patternFill>
      </fill>
      <alignment horizontal="center" vertical="center" textRotation="0" indent="0" justifyLastLine="0" shrinkToFit="0"/>
      <border diagonalUp="0" diagonalDown="0" outline="0">
        <left style="thin">
          <color theme="0"/>
        </left>
        <right style="thin">
          <color indexed="64"/>
        </right>
        <top style="thin">
          <color theme="0"/>
        </top>
        <bottom style="thin">
          <color theme="0"/>
        </bottom>
      </border>
      <protection locked="1" hidden="0"/>
    </dxf>
    <dxf>
      <border diagonalUp="0" diagonalDown="0">
        <left style="thin">
          <color theme="0"/>
        </left>
        <right style="thin">
          <color theme="0"/>
        </right>
        <top/>
        <bottom/>
        <vertical style="thin">
          <color theme="0"/>
        </vertical>
        <horizontal style="thin">
          <color theme="0"/>
        </horizontal>
      </border>
    </dxf>
    <dxf>
      <font>
        <strike val="0"/>
        <outline val="0"/>
        <shadow val="0"/>
        <u val="none"/>
        <vertAlign val="baseline"/>
        <color theme="1"/>
        <name val="Calibri"/>
      </font>
      <fill>
        <patternFill patternType="solid">
          <fgColor indexed="64"/>
          <bgColor theme="2" tint="-4.9989318521683403E-2"/>
        </patternFill>
      </fill>
      <alignment horizontal="center" vertical="center" textRotation="0" indent="0" justifyLastLine="0" shrinkToFit="0"/>
      <protection locked="1" hidden="0"/>
    </dxf>
    <dxf>
      <border diagonalUp="0" diagonalDown="0">
        <left style="thin">
          <color theme="0"/>
        </left>
        <right style="thin">
          <color theme="0"/>
        </right>
        <top/>
        <bottom/>
        <vertical style="thin">
          <color theme="0"/>
        </vertical>
        <horizontal style="thin">
          <color theme="0"/>
        </horizontal>
      </border>
    </dxf>
    <dxf>
      <font>
        <strike val="0"/>
        <outline val="0"/>
        <shadow val="0"/>
        <u val="none"/>
        <vertAlign val="baseline"/>
        <color theme="1"/>
        <name val="Calibri"/>
      </font>
      <numFmt numFmtId="0" formatCode="General"/>
      <fill>
        <patternFill patternType="solid">
          <fgColor indexed="64"/>
          <bgColor theme="2" tint="-4.9989318521683403E-2"/>
        </patternFill>
      </fill>
      <alignment horizontal="center" vertical="center" textRotation="0" indent="0" justifyLastLine="0" shrinkToFit="0"/>
      <border outline="0">
        <left style="thin">
          <color indexed="64"/>
        </left>
      </border>
      <protection locked="1" hidden="0"/>
    </dxf>
    <dxf>
      <font>
        <b val="0"/>
        <i val="0"/>
        <strike val="0"/>
        <condense val="0"/>
        <extend val="0"/>
        <outline val="0"/>
        <shadow val="0"/>
        <u val="none"/>
        <vertAlign val="baseline"/>
        <sz val="10"/>
        <color theme="1"/>
        <name val="Calibri"/>
        <scheme val="none"/>
      </font>
      <alignment horizontal="general" vertical="bottom" textRotation="0" wrapText="1"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Calibri"/>
        <scheme val="none"/>
      </font>
      <fill>
        <patternFill patternType="none">
          <bgColor auto="1"/>
        </patternFill>
      </fill>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general"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color auto="1"/>
        <name val="Calibri"/>
      </font>
      <fill>
        <patternFill patternType="none">
          <bgColor auto="1"/>
        </patternFill>
      </fill>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general"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Calibri"/>
        <scheme val="none"/>
      </font>
      <fill>
        <patternFill patternType="solid">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general"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Calibri"/>
        <scheme val="none"/>
      </font>
      <fill>
        <patternFill patternType="solid">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general"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strike val="0"/>
        <outline val="0"/>
        <shadow val="0"/>
        <u val="none"/>
        <vertAlign val="baseline"/>
        <color auto="1"/>
        <name val="Calibri"/>
      </font>
      <numFmt numFmtId="165" formatCode="#,##0\ &quot;€&quot;"/>
      <fill>
        <patternFill patternType="none">
          <bgColor auto="1"/>
        </patternFill>
      </fill>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Calibri"/>
        <scheme val="none"/>
      </font>
      <fill>
        <patternFill patternType="solid">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color auto="1"/>
        <name val="Calibri"/>
      </font>
      <fill>
        <patternFill patternType="none">
          <bgColor auto="1"/>
        </patternFill>
      </fill>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protection locked="1" hidden="0"/>
    </dxf>
    <dxf>
      <fill>
        <patternFill patternType="none">
          <fgColor indexed="64"/>
          <bgColor indexed="65"/>
        </patternFill>
      </fill>
      <border diagonalUp="0" diagonalDown="0" outline="0">
        <left style="thin">
          <color theme="0"/>
        </left>
        <right style="thin">
          <color theme="0"/>
        </right>
        <top style="thin">
          <color theme="0"/>
        </top>
        <bottom style="thin">
          <color theme="0"/>
        </bottom>
      </border>
      <protection locked="0" hidden="0"/>
    </dxf>
    <dxf>
      <font>
        <b val="0"/>
        <strike val="0"/>
        <outline val="0"/>
        <shadow val="0"/>
        <u val="none"/>
        <vertAlign val="baseline"/>
        <sz val="10"/>
        <color auto="1"/>
        <name val="Calibri"/>
      </font>
      <fill>
        <patternFill patternType="none">
          <bgColor auto="1"/>
        </patternFill>
      </fill>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none"/>
      </font>
      <fill>
        <patternFill patternType="solid">
          <fgColor rgb="FFFFFFFF"/>
          <bgColor rgb="FFFFFFFF"/>
        </patternFill>
      </fill>
      <alignment horizontal="general"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strike val="0"/>
        <outline val="0"/>
        <shadow val="0"/>
        <u val="none"/>
        <vertAlign val="baseline"/>
        <sz val="9"/>
        <color auto="1"/>
        <name val="Calibri"/>
      </font>
      <fill>
        <patternFill patternType="none">
          <bgColor auto="1"/>
        </patternFill>
      </fill>
      <alignment horizontal="center" vertical="center" textRotation="0" wrapText="1" indent="0" justifyLastLine="0" shrinkToFit="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general"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strike val="0"/>
        <outline val="0"/>
        <shadow val="0"/>
        <u val="none"/>
        <vertAlign val="baseline"/>
        <sz val="10"/>
        <color auto="1"/>
        <name val="Calibri"/>
      </font>
      <numFmt numFmtId="0" formatCode="General"/>
      <fill>
        <patternFill patternType="none">
          <bgColor auto="1"/>
        </patternFill>
      </fill>
      <alignment horizontal="center" vertical="center" textRotation="0" wrapText="1" indent="0" justifyLastLine="0" shrinkToFit="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general"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Calibri"/>
      </font>
      <numFmt numFmtId="19" formatCode="d/m/yyyy"/>
      <fill>
        <patternFill patternType="none">
          <bgColor auto="1"/>
        </patternFill>
      </fill>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general"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Calibri"/>
      </font>
      <numFmt numFmtId="19" formatCode="d/m/yyyy"/>
      <fill>
        <patternFill patternType="none">
          <bgColor auto="1"/>
        </patternFill>
      </fill>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general"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Calibri"/>
        <scheme val="none"/>
      </font>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general"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Calibri"/>
        <scheme val="none"/>
      </font>
      <numFmt numFmtId="3" formatCode="#,##0"/>
      <fill>
        <patternFill patternType="solid">
          <fgColor indexed="64"/>
          <bgColor indexed="65"/>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general"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Calibri"/>
        <scheme val="none"/>
      </font>
      <numFmt numFmtId="3" formatCode="#,##0"/>
      <fill>
        <patternFill patternType="solid">
          <fgColor indexed="64"/>
          <bgColor indexed="65"/>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general"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Calibri"/>
        <scheme val="none"/>
      </font>
      <numFmt numFmtId="3" formatCode="#,##0"/>
      <fill>
        <patternFill patternType="solid">
          <fgColor indexed="64"/>
          <bgColor indexed="65"/>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general"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strike val="0"/>
        <outline val="0"/>
        <shadow val="0"/>
        <u val="none"/>
        <vertAlign val="baseline"/>
        <sz val="9"/>
        <color auto="1"/>
        <name val="Calibri"/>
      </font>
      <fill>
        <patternFill patternType="none">
          <bgColor auto="1"/>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general"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Calibri"/>
        <scheme val="none"/>
      </font>
      <fill>
        <patternFill patternType="none">
          <bgColor auto="1"/>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b/>
        <strike val="0"/>
        <outline val="0"/>
        <shadow val="0"/>
        <u val="none"/>
        <vertAlign val="baseline"/>
        <sz val="10"/>
        <color auto="1"/>
        <name val="Calibri"/>
        <scheme val="none"/>
      </font>
      <numFmt numFmtId="30" formatCode="@"/>
      <fill>
        <patternFill patternType="none">
          <bgColor auto="1"/>
        </patternFill>
      </fill>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none"/>
      </font>
      <alignment horizontal="general"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strike val="0"/>
        <outline val="0"/>
        <shadow val="0"/>
        <u val="none"/>
        <vertAlign val="baseline"/>
        <sz val="10"/>
        <color auto="1"/>
        <name val="Calibri"/>
      </font>
      <fill>
        <patternFill patternType="none">
          <bgColor auto="1"/>
        </patternFill>
      </fill>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protection locked="1" hidden="0"/>
    </dxf>
    <dxf>
      <border diagonalUp="0" diagonalDown="0">
        <left style="thin">
          <color theme="0"/>
        </left>
        <right style="thin">
          <color theme="0"/>
        </right>
        <top/>
        <bottom/>
        <vertical style="thin">
          <color theme="0"/>
        </vertical>
        <horizontal style="thin">
          <color theme="0"/>
        </horizontal>
      </border>
    </dxf>
    <dxf>
      <font>
        <strike val="0"/>
        <outline val="0"/>
        <shadow val="0"/>
        <u val="none"/>
        <vertAlign val="baseline"/>
        <color theme="1"/>
        <name val="Calibri"/>
      </font>
      <alignment horizontal="center" vertical="center" textRotation="0" indent="0" justifyLastLine="0" shrinkToFit="0"/>
      <protection locked="1" hidden="0"/>
    </dxf>
    <dxf>
      <font>
        <strike val="0"/>
        <outline val="0"/>
        <shadow val="0"/>
        <u val="none"/>
        <vertAlign val="baseline"/>
        <color theme="0"/>
        <name val="Calibri"/>
      </font>
      <alignment horizontal="center" vertical="center" textRotation="0" indent="0" justifyLastLine="0" shrinkToFit="0"/>
      <border diagonalUp="0" diagonalDown="0" outline="0">
        <left style="thin">
          <color theme="0"/>
        </left>
        <right style="thin">
          <color theme="0"/>
        </right>
        <top/>
        <bottom/>
      </border>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theme="7" tint="0.79998168889431442"/>
        </patternFill>
      </fill>
    </dxf>
    <dxf>
      <fill>
        <patternFill>
          <bgColor theme="4" tint="0.79998168889431442"/>
        </patternFill>
      </fill>
    </dxf>
    <dxf>
      <fill>
        <patternFill>
          <bgColor theme="9" tint="0.79998168889431442"/>
        </patternFill>
      </fill>
    </dxf>
    <dxf>
      <fill>
        <patternFill>
          <bgColor theme="6" tint="0.59996337778862885"/>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bgColor rgb="FFFFF2CC"/>
        </patternFill>
      </fill>
    </dxf>
    <dxf>
      <fill>
        <patternFill>
          <bgColor rgb="FFDDEBF6"/>
        </patternFill>
      </fill>
    </dxf>
    <dxf>
      <fill>
        <patternFill>
          <bgColor rgb="FFE2EFDA"/>
        </patternFill>
      </fill>
    </dxf>
    <dxf>
      <fill>
        <patternFill>
          <bgColor rgb="FFDBDBDB"/>
        </patternFill>
      </fill>
    </dxf>
    <dxf>
      <fill>
        <patternFill patternType="solid">
          <fgColor rgb="FFFEF2CB"/>
          <bgColor rgb="FFFEF2CB"/>
        </patternFill>
      </fill>
    </dxf>
    <dxf>
      <fill>
        <patternFill patternType="solid">
          <fgColor rgb="FFDEEAF6"/>
          <bgColor rgb="FFDEEAF6"/>
        </patternFill>
      </fill>
    </dxf>
    <dxf>
      <fill>
        <patternFill patternType="solid">
          <fgColor rgb="FFE2EFD9"/>
          <bgColor rgb="FFE2EFD9"/>
        </patternFill>
      </fill>
    </dxf>
    <dxf>
      <fill>
        <patternFill patternType="solid">
          <fgColor rgb="FFDADADA"/>
          <bgColor rgb="FFDADADA"/>
        </patternFill>
      </fill>
    </dxf>
    <dxf>
      <fill>
        <patternFill>
          <bgColor theme="7" tint="0.79998168889431442"/>
        </patternFill>
      </fill>
    </dxf>
    <dxf>
      <fill>
        <patternFill>
          <bgColor theme="4" tint="0.79998168889431442"/>
        </patternFill>
      </fill>
    </dxf>
    <dxf>
      <fill>
        <patternFill>
          <bgColor theme="9" tint="0.79998168889431442"/>
        </patternFill>
      </fill>
    </dxf>
    <dxf>
      <fill>
        <patternFill>
          <bgColor theme="6" tint="0.59996337778862885"/>
        </patternFill>
      </fill>
    </dxf>
    <dxf>
      <fill>
        <patternFill>
          <bgColor theme="7" tint="0.79998168889431442"/>
        </patternFill>
      </fill>
    </dxf>
    <dxf>
      <fill>
        <patternFill>
          <bgColor theme="4" tint="0.79998168889431442"/>
        </patternFill>
      </fill>
    </dxf>
    <dxf>
      <fill>
        <patternFill>
          <bgColor theme="9" tint="0.79998168889431442"/>
        </patternFill>
      </fill>
    </dxf>
    <dxf>
      <fill>
        <patternFill>
          <bgColor theme="6" tint="0.59996337778862885"/>
        </patternFill>
      </fill>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alignment horizontal="center" vertical="center" textRotation="0" wrapText="1" indent="0" justifyLastLine="0" shrinkToFit="0" readingOrder="0"/>
    </dxf>
    <dxf>
      <border outline="0">
        <bottom style="thin">
          <color rgb="FF000000"/>
        </bottom>
      </border>
    </dxf>
    <dxf>
      <font>
        <b/>
        <i val="0"/>
        <strike val="0"/>
        <condense val="0"/>
        <extend val="0"/>
        <outline val="0"/>
        <shadow val="0"/>
        <u val="none"/>
        <vertAlign val="baseline"/>
        <sz val="12"/>
        <color auto="1"/>
        <name val="Calibri"/>
        <scheme val="none"/>
      </font>
      <fill>
        <patternFill patternType="solid">
          <fgColor theme="4"/>
          <bgColor theme="6" tint="0.59999389629810485"/>
        </patternFill>
      </fill>
      <alignment horizontal="center" vertical="center" textRotation="0" wrapText="1" indent="0" justifyLastLine="0" shrinkToFit="0" readingOrder="1"/>
      <border diagonalUp="0" diagonalDown="0" outline="0">
        <left style="thin">
          <color rgb="FF000000"/>
        </left>
        <right style="thin">
          <color rgb="FF000000"/>
        </right>
        <top/>
        <bottom/>
      </border>
    </dxf>
    <dxf>
      <fill>
        <patternFill patternType="solid">
          <fgColor rgb="FFDEEAF6"/>
          <bgColor rgb="FFDEEAF6"/>
        </patternFill>
      </fill>
    </dxf>
    <dxf>
      <fill>
        <patternFill patternType="solid">
          <fgColor rgb="FFBDD6EE"/>
          <bgColor rgb="FFBDD6EE"/>
        </patternFill>
      </fill>
    </dxf>
    <dxf>
      <fill>
        <patternFill patternType="solid">
          <fgColor theme="0"/>
          <bgColor theme="0"/>
        </patternFill>
      </fill>
    </dxf>
    <dxf>
      <fill>
        <patternFill patternType="solid">
          <fgColor theme="4"/>
          <bgColor theme="4"/>
        </patternFill>
      </fill>
    </dxf>
  </dxfs>
  <tableStyles count="1" defaultTableStyle="TableStyleMedium2" defaultPivotStyle="PivotStyleLight16">
    <tableStyle name="ΕΣΔ 2024-style" pivot="0" count="4" xr9:uid="{00000000-0011-0000-FFFF-FFFF00000000}">
      <tableStyleElement type="headerRow" dxfId="680"/>
      <tableStyleElement type="totalRow" dxfId="679"/>
      <tableStyleElement type="firstRowStripe" dxfId="678"/>
      <tableStyleElement type="secondRowStripe" dxfId="677"/>
    </tableStyle>
  </tableStyles>
  <colors>
    <mruColors>
      <color rgb="FF339966"/>
      <color rgb="FFFFE598"/>
      <color rgb="FFFFFFF3"/>
      <color rgb="FFDEEAF6"/>
      <color rgb="FFE2E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l-G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l-GR" sz="1200"/>
              <a:t>Πλήθος Έργων σε σταδιοποίηση</a:t>
            </a:r>
          </a:p>
        </c:rich>
      </c:tx>
      <c:overlay val="0"/>
      <c:spPr>
        <a:noFill/>
        <a:ln>
          <a:noFill/>
        </a:ln>
        <a:effectLst/>
      </c:spPr>
    </c:title>
    <c:autoTitleDeleted val="0"/>
    <c:plotArea>
      <c:layout/>
      <c:barChart>
        <c:barDir val="col"/>
        <c:grouping val="clustered"/>
        <c:varyColors val="0"/>
        <c:ser>
          <c:idx val="0"/>
          <c:order val="0"/>
          <c:tx>
            <c:strRef>
              <c:f>Κατάσταση!$C$35</c:f>
              <c:strCache>
                <c:ptCount val="1"/>
                <c:pt idx="0">
                  <c:v>Αρ. Εργων</c:v>
                </c:pt>
              </c:strCache>
            </c:strRef>
          </c:tx>
          <c:spPr>
            <a:solidFill>
              <a:schemeClr val="accent6">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Κατάσταση!$B$36:$B$41</c:f>
              <c:strCache>
                <c:ptCount val="6"/>
                <c:pt idx="0">
                  <c:v>1</c:v>
                </c:pt>
                <c:pt idx="1">
                  <c:v>2</c:v>
                </c:pt>
                <c:pt idx="2">
                  <c:v>3</c:v>
                </c:pt>
                <c:pt idx="3">
                  <c:v>4</c:v>
                </c:pt>
                <c:pt idx="4">
                  <c:v>5</c:v>
                </c:pt>
                <c:pt idx="5">
                  <c:v>5+</c:v>
                </c:pt>
              </c:strCache>
            </c:strRef>
          </c:cat>
          <c:val>
            <c:numRef>
              <c:f>Κατάσταση!$C$36:$C$41</c:f>
              <c:numCache>
                <c:formatCode>General</c:formatCode>
                <c:ptCount val="6"/>
                <c:pt idx="0">
                  <c:v>0</c:v>
                </c:pt>
                <c:pt idx="1">
                  <c:v>16</c:v>
                </c:pt>
                <c:pt idx="2">
                  <c:v>4</c:v>
                </c:pt>
                <c:pt idx="3">
                  <c:v>3</c:v>
                </c:pt>
                <c:pt idx="4">
                  <c:v>1</c:v>
                </c:pt>
                <c:pt idx="5">
                  <c:v>1</c:v>
                </c:pt>
              </c:numCache>
            </c:numRef>
          </c:val>
          <c:extLst>
            <c:ext xmlns:c16="http://schemas.microsoft.com/office/drawing/2014/chart" uri="{C3380CC4-5D6E-409C-BE32-E72D297353CC}">
              <c16:uniqueId val="{00000000-C6E1-418E-A778-F9E2AAAA25F3}"/>
            </c:ext>
          </c:extLst>
        </c:ser>
        <c:dLbls>
          <c:showLegendKey val="0"/>
          <c:showVal val="0"/>
          <c:showCatName val="0"/>
          <c:showSerName val="0"/>
          <c:showPercent val="0"/>
          <c:showBubbleSize val="0"/>
        </c:dLbls>
        <c:gapWidth val="219"/>
        <c:overlap val="-27"/>
        <c:axId val="375173040"/>
        <c:axId val="375171472"/>
      </c:barChart>
      <c:catAx>
        <c:axId val="37517304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l-GR"/>
                  <a:t>Αριθμός οροσήμων στο έργο</a:t>
                </a:r>
                <a:endParaRPr lang="en-US"/>
              </a:p>
            </c:rich>
          </c:tx>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375171472"/>
        <c:crosses val="autoZero"/>
        <c:auto val="1"/>
        <c:lblAlgn val="ctr"/>
        <c:lblOffset val="100"/>
        <c:noMultiLvlLbl val="0"/>
      </c:catAx>
      <c:valAx>
        <c:axId val="3751714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3751730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l-GR"/>
    </a:p>
  </c:tx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l-G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l-GR" sz="1200"/>
              <a:t>Πλήθος Έργων εκτός σταδιοποίησης</a:t>
            </a:r>
          </a:p>
        </c:rich>
      </c:tx>
      <c:overlay val="0"/>
      <c:spPr>
        <a:noFill/>
        <a:ln>
          <a:noFill/>
        </a:ln>
        <a:effectLst/>
      </c:spPr>
    </c:title>
    <c:autoTitleDeleted val="0"/>
    <c:plotArea>
      <c:layout/>
      <c:barChart>
        <c:barDir val="col"/>
        <c:grouping val="clustered"/>
        <c:varyColors val="0"/>
        <c:ser>
          <c:idx val="0"/>
          <c:order val="0"/>
          <c:tx>
            <c:strRef>
              <c:f>Κατάσταση!$C$44</c:f>
              <c:strCache>
                <c:ptCount val="1"/>
                <c:pt idx="0">
                  <c:v>Αρ. Εργων</c:v>
                </c:pt>
              </c:strCache>
            </c:strRef>
          </c:tx>
          <c:spPr>
            <a:solidFill>
              <a:schemeClr val="accent2">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Κατάσταση!$B$45:$B$50</c:f>
              <c:strCache>
                <c:ptCount val="6"/>
                <c:pt idx="0">
                  <c:v>1</c:v>
                </c:pt>
                <c:pt idx="1">
                  <c:v>2</c:v>
                </c:pt>
                <c:pt idx="2">
                  <c:v>3</c:v>
                </c:pt>
                <c:pt idx="3">
                  <c:v>4</c:v>
                </c:pt>
                <c:pt idx="4">
                  <c:v>5</c:v>
                </c:pt>
                <c:pt idx="5">
                  <c:v>5+</c:v>
                </c:pt>
              </c:strCache>
            </c:strRef>
          </c:cat>
          <c:val>
            <c:numRef>
              <c:f>Κατάσταση!$C$45:$C$50</c:f>
              <c:numCache>
                <c:formatCode>General</c:formatCode>
                <c:ptCount val="6"/>
                <c:pt idx="0">
                  <c:v>1</c:v>
                </c:pt>
                <c:pt idx="1">
                  <c:v>31</c:v>
                </c:pt>
                <c:pt idx="2">
                  <c:v>10</c:v>
                </c:pt>
                <c:pt idx="3">
                  <c:v>6</c:v>
                </c:pt>
                <c:pt idx="4">
                  <c:v>4</c:v>
                </c:pt>
                <c:pt idx="5">
                  <c:v>1</c:v>
                </c:pt>
              </c:numCache>
            </c:numRef>
          </c:val>
          <c:extLst>
            <c:ext xmlns:c16="http://schemas.microsoft.com/office/drawing/2014/chart" uri="{C3380CC4-5D6E-409C-BE32-E72D297353CC}">
              <c16:uniqueId val="{00000000-7FAF-4C1D-85CE-7463046CB4C0}"/>
            </c:ext>
          </c:extLst>
        </c:ser>
        <c:dLbls>
          <c:showLegendKey val="0"/>
          <c:showVal val="0"/>
          <c:showCatName val="0"/>
          <c:showSerName val="0"/>
          <c:showPercent val="0"/>
          <c:showBubbleSize val="0"/>
        </c:dLbls>
        <c:gapWidth val="219"/>
        <c:overlap val="-27"/>
        <c:axId val="375172256"/>
        <c:axId val="375173824"/>
      </c:barChart>
      <c:catAx>
        <c:axId val="37517225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l-GR"/>
                  <a:t>Αριθμός οροσήμων στο έργο</a:t>
                </a:r>
                <a:endParaRPr lang="en-US"/>
              </a:p>
            </c:rich>
          </c:tx>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375173824"/>
        <c:crosses val="autoZero"/>
        <c:auto val="1"/>
        <c:lblAlgn val="ctr"/>
        <c:lblOffset val="100"/>
        <c:noMultiLvlLbl val="0"/>
      </c:catAx>
      <c:valAx>
        <c:axId val="3751738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3751722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l-GR"/>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3</xdr:col>
      <xdr:colOff>209551</xdr:colOff>
      <xdr:row>2</xdr:row>
      <xdr:rowOff>66675</xdr:rowOff>
    </xdr:from>
    <xdr:to>
      <xdr:col>9</xdr:col>
      <xdr:colOff>266701</xdr:colOff>
      <xdr:row>6</xdr:row>
      <xdr:rowOff>152401</xdr:rowOff>
    </xdr:to>
    <xdr:pic>
      <xdr:nvPicPr>
        <xdr:cNvPr id="2" name="Εικόνα 1" descr="Γενική Γραμματεία Συντονισμού">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90851" y="533400"/>
          <a:ext cx="3714750" cy="1152526"/>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2276475</xdr:colOff>
          <xdr:row>0</xdr:row>
          <xdr:rowOff>38100</xdr:rowOff>
        </xdr:from>
        <xdr:to>
          <xdr:col>2</xdr:col>
          <xdr:colOff>3190875</xdr:colOff>
          <xdr:row>0</xdr:row>
          <xdr:rowOff>285750</xdr:rowOff>
        </xdr:to>
        <xdr:sp macro="" textlink="">
          <xdr:nvSpPr>
            <xdr:cNvPr id="1060" name="Button 36" hidden="1">
              <a:extLst>
                <a:ext uri="{63B3BB69-23CF-44E3-9099-C40C66FF867C}">
                  <a14:compatExt spid="_x0000_s1060"/>
                </a:ext>
                <a:ext uri="{FF2B5EF4-FFF2-40B4-BE49-F238E27FC236}">
                  <a16:creationId xmlns:a16="http://schemas.microsoft.com/office/drawing/2014/main" id="{00000000-0008-0000-0500-000024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l-GR" sz="1100" b="0" i="1" u="none" strike="noStrike" baseline="0">
                  <a:solidFill>
                    <a:srgbClr val="008000"/>
                  </a:solidFill>
                  <a:latin typeface="Calibri"/>
                  <a:ea typeface="Calibri"/>
                  <a:cs typeface="Calibri"/>
                </a:rPr>
                <a:t>validate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47625</xdr:rowOff>
        </xdr:from>
        <xdr:to>
          <xdr:col>2</xdr:col>
          <xdr:colOff>914400</xdr:colOff>
          <xdr:row>0</xdr:row>
          <xdr:rowOff>295275</xdr:rowOff>
        </xdr:to>
        <xdr:sp macro="" textlink="">
          <xdr:nvSpPr>
            <xdr:cNvPr id="1086" name="Button 62" hidden="1">
              <a:extLst>
                <a:ext uri="{63B3BB69-23CF-44E3-9099-C40C66FF867C}">
                  <a14:compatExt spid="_x0000_s1086"/>
                </a:ext>
                <a:ext uri="{FF2B5EF4-FFF2-40B4-BE49-F238E27FC236}">
                  <a16:creationId xmlns:a16="http://schemas.microsoft.com/office/drawing/2014/main" id="{00000000-0008-0000-0500-00003E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l-GR" sz="1100" b="0" i="0" u="none" strike="noStrike" baseline="0">
                  <a:solidFill>
                    <a:srgbClr val="003366"/>
                  </a:solidFill>
                  <a:latin typeface="Calibri Light"/>
                  <a:ea typeface="Calibri Light"/>
                  <a:cs typeface="Calibri Light"/>
                </a:rPr>
                <a:t>Προσθήκη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1047750</xdr:colOff>
          <xdr:row>0</xdr:row>
          <xdr:rowOff>47625</xdr:rowOff>
        </xdr:from>
        <xdr:to>
          <xdr:col>2</xdr:col>
          <xdr:colOff>1943100</xdr:colOff>
          <xdr:row>0</xdr:row>
          <xdr:rowOff>295275</xdr:rowOff>
        </xdr:to>
        <xdr:sp macro="" textlink="">
          <xdr:nvSpPr>
            <xdr:cNvPr id="1087" name="Button 63" hidden="1">
              <a:extLst>
                <a:ext uri="{63B3BB69-23CF-44E3-9099-C40C66FF867C}">
                  <a14:compatExt spid="_x0000_s1087"/>
                </a:ext>
                <a:ext uri="{FF2B5EF4-FFF2-40B4-BE49-F238E27FC236}">
                  <a16:creationId xmlns:a16="http://schemas.microsoft.com/office/drawing/2014/main" id="{00000000-0008-0000-0500-00003F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l-GR" sz="1100" b="0" i="0" u="none" strike="noStrike" baseline="0">
                  <a:solidFill>
                    <a:srgbClr val="FF6600"/>
                  </a:solidFill>
                  <a:latin typeface="Calibri Light"/>
                  <a:ea typeface="Calibri Light"/>
                  <a:cs typeface="Calibri Light"/>
                </a:rPr>
                <a:t>Διαγραφή -</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7</xdr:col>
      <xdr:colOff>76200</xdr:colOff>
      <xdr:row>27</xdr:row>
      <xdr:rowOff>71437</xdr:rowOff>
    </xdr:from>
    <xdr:to>
      <xdr:col>13</xdr:col>
      <xdr:colOff>400050</xdr:colOff>
      <xdr:row>41</xdr:row>
      <xdr:rowOff>119062</xdr:rowOff>
    </xdr:to>
    <xdr:graphicFrame macro="">
      <xdr:nvGraphicFramePr>
        <xdr:cNvPr id="2" name="Chart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76200</xdr:colOff>
      <xdr:row>42</xdr:row>
      <xdr:rowOff>171450</xdr:rowOff>
    </xdr:from>
    <xdr:to>
      <xdr:col>13</xdr:col>
      <xdr:colOff>400050</xdr:colOff>
      <xdr:row>57</xdr:row>
      <xdr:rowOff>57150</xdr:rowOff>
    </xdr:to>
    <xdr:graphicFrame macro="">
      <xdr:nvGraphicFramePr>
        <xdr:cNvPr id="3" name="Chart 2">
          <a:extLst>
            <a:ext uri="{FF2B5EF4-FFF2-40B4-BE49-F238E27FC236}">
              <a16:creationId xmlns:a16="http://schemas.microsoft.com/office/drawing/2014/main" id="{00000000-0008-0000-0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filo/Downloads/&#933;MA_&#917;&#931;&#916;%202026_&#915;%201.&#934;&#913;&#931;&#919;%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nfilo/Downloads/&#933;MA_&#917;&#931;&#916;%202026_&#915;%202.&#934;&#913;&#931;&#919;%20(&#931;&#965;&#956;&#960;&#955;&#951;&#961;&#969;&#956;&#945;&#964;&#953;&#954;&#972;)_9_12_202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Περιεχόμενα "/>
      <sheetName val="Ταυτότητα Υπουργείου"/>
      <sheetName val="PESTEL ανάλυση"/>
      <sheetName val="Στρατηγικές Επιλογές"/>
      <sheetName val="Προσδοκώμενα Αποτελέσματα"/>
      <sheetName val="ΕΣΔ 2026"/>
      <sheetName val="Ρυθμιστικός Προγραμματισμός"/>
      <sheetName val="Οδηγίες Συμπλήρωσης"/>
      <sheetName val="Οδηγίες για Επεξεργασία"/>
      <sheetName val="lists"/>
      <sheetName val="Κατάσταση"/>
      <sheetName val="ΥMA_ΕΣΔ 2026_Γ 1.ΦΑΣΗ (2)"/>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Περιεχόμενα "/>
      <sheetName val="Ταυτότητα Υπουργείου"/>
      <sheetName val="PESTEL ανάλυση"/>
      <sheetName val="Στρατηγικές Επιλογές"/>
      <sheetName val="Προσδοκώμενα Αποτελέσματα"/>
      <sheetName val="ΕΣΔ 2026"/>
      <sheetName val="Ρυθμιστικός Προγραμματισμός"/>
      <sheetName val="Οδηγίες Συμπλήρωσης"/>
      <sheetName val="Οδηγίες για Επεξεργασία"/>
      <sheetName val="lists"/>
      <sheetName val="Κατάσταση"/>
      <sheetName val="ΥMA_ΕΣΔ 2026_Γ 2"/>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Πίνακας2" displayName="Πίνακας2" ref="A3:E8" totalsRowShown="0" headerRowDxfId="676" dataDxfId="674" headerRowBorderDxfId="675" tableBorderDxfId="673">
  <autoFilter ref="A3:E8" xr:uid="{00000000-0009-0000-0100-000002000000}"/>
  <tableColumns count="5">
    <tableColumn id="1" xr3:uid="{00000000-0010-0000-0000-000001000000}" name="Οικονομία" dataDxfId="672"/>
    <tableColumn id="2" xr3:uid="{00000000-0010-0000-0000-000002000000}" name="Κοινωνία" dataDxfId="671"/>
    <tableColumn id="3" xr3:uid="{00000000-0010-0000-0000-000003000000}" name="Τεχνολογία" dataDxfId="670"/>
    <tableColumn id="4" xr3:uid="{00000000-0010-0000-0000-000004000000}" name="Περιβάλλον" dataDxfId="669"/>
    <tableColumn id="5" xr3:uid="{00000000-0010-0000-0000-000005000000}" name="Θεσμικό Περιβάλλον" dataDxfId="668"/>
  </tableColumns>
  <tableStyleInfo name="TableStyleMedium1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blESD" displayName="tblESD" ref="A2:AB338" totalsRowShown="0" headerRowDxfId="63" dataDxfId="62" totalsRowDxfId="61">
  <sortState xmlns:xlrd2="http://schemas.microsoft.com/office/spreadsheetml/2017/richdata2" ref="A3:AB338">
    <sortCondition ref="AB2:AB338"/>
  </sortState>
  <tableColumns count="28">
    <tableColumn id="21" xr3:uid="{00000000-0010-0000-0100-000015000000}" name="Κατηγορία" dataDxfId="60" totalsRowDxfId="59"/>
    <tableColumn id="1" xr3:uid="{00000000-0010-0000-0100-000001000000}" name="Α/Α Δραστηριότητας" dataDxfId="58" totalsRowDxfId="57"/>
    <tableColumn id="2" xr3:uid="{00000000-0010-0000-0100-000002000000}" name="Τίτλος" dataDxfId="56" totalsRowDxfId="55"/>
    <tableColumn id="3" xr3:uid="{00000000-0010-0000-0100-000003000000}" name="Περιγραφή" dataDxfId="54" totalsRowDxfId="53"/>
    <tableColumn id="11" xr3:uid="{00000000-0010-0000-0100-00000B000000}" name="Εμβληματικά / RRP" dataDxfId="52" totalsRowDxfId="51"/>
    <tableColumn id="12" xr3:uid="{00000000-0010-0000-0100-00000C000000}" name="Είδος Έργου" dataDxfId="50" totalsRowDxfId="49"/>
    <tableColumn id="13" xr3:uid="{00000000-0010-0000-0100-00000D000000}" name="Κατηγορία έργου / οροσήμου" dataDxfId="48" totalsRowDxfId="47"/>
    <tableColumn id="14" xr3:uid="{00000000-0010-0000-0100-00000E000000}" name="Ορόσημο εκτος σταδιων" dataDxfId="46" totalsRowDxfId="45"/>
    <tableColumn id="4" xr3:uid="{00000000-0010-0000-0100-000004000000}" name="Έναρξη" dataDxfId="44" totalsRowDxfId="43"/>
    <tableColumn id="5" xr3:uid="{00000000-0010-0000-0100-000005000000}" name="Ολοκλήρωση" dataDxfId="42" totalsRowDxfId="41"/>
    <tableColumn id="6" xr3:uid="{00000000-0010-0000-0100-000006000000}" name="Συναρμόδια Υπουργεία/ Φορείς" dataDxfId="40" totalsRowDxfId="39"/>
    <tableColumn id="7" xr3:uid="{00000000-0010-0000-0100-000007000000}" name="Αρμόδιος Πολιτικής Ηγεσίας / Διοίκησης Φορέα" dataDxfId="38" totalsRowDxfId="37"/>
    <tableColumn id="8" xr3:uid="{00000000-0010-0000-0100-000008000000}" name="Εξασφαλισμένη χρηματοδότηση" dataDxfId="36" totalsRowDxfId="35"/>
    <tableColumn id="9" xr3:uid="{00000000-0010-0000-0100-000009000000}" name="TAA" dataDxfId="34" totalsRowDxfId="33"/>
    <tableColumn id="25" xr3:uid="{00000000-0010-0000-0100-000019000000}" name="ΕΣΠΑ" dataDxfId="32" totalsRowDxfId="31"/>
    <tableColumn id="24" xr3:uid="{00000000-0010-0000-0100-000018000000}" name="ΕΠΑ" dataDxfId="30" totalsRowDxfId="29"/>
    <tableColumn id="27" xr3:uid="{00000000-0010-0000-0100-00001B000000}" name="ΠΔΕ" dataDxfId="28" totalsRowDxfId="27"/>
    <tableColumn id="23" xr3:uid="{00000000-0010-0000-0100-000017000000}" name="Τακτ.Π/Ύ" dataDxfId="26" totalsRowDxfId="25"/>
    <tableColumn id="22" xr3:uid="{00000000-0010-0000-0100-000016000000}" name="TSI" dataDxfId="24" totalsRowDxfId="23"/>
    <tableColumn id="26" xr3:uid="{00000000-0010-0000-0100-00001A000000}" name="Άλλο" dataDxfId="22" totalsRowDxfId="21"/>
    <tableColumn id="10" xr3:uid="{00000000-0010-0000-0100-00000A000000}" name="Ένδειξη Κόστους " dataDxfId="20" totalsRowDxfId="19"/>
    <tableColumn id="29" xr3:uid="{00000000-0010-0000-0100-00001D000000}" name="RRPid" dataDxfId="18" totalsRowDxfId="17"/>
    <tableColumn id="17" xr3:uid="{00000000-0010-0000-0100-000011000000}" name="Κωδικός Οροσήμου ΤΑΑ (CID)" dataDxfId="16" totalsRowDxfId="15"/>
    <tableColumn id="16" xr3:uid="{00000000-0010-0000-0100-000010000000}" name="MTFSP/NRP/CSRs" dataDxfId="14" totalsRowDxfId="13"/>
    <tableColumn id="18" xr3:uid="{00000000-0010-0000-0100-000012000000}" name="VNR" dataDxfId="12" totalsRowDxfId="11"/>
    <tableColumn id="31" xr3:uid="{00000000-0010-0000-0100-00001F000000}" name="nror" dataDxfId="10" totalsRowDxfId="9">
      <calculatedColumnFormula>IF( tblESD[[#This Row],[Κατηγορία]] = "Έργο",  COUNTIF(tblESD[Α/Α Δραστηριότητας],TRIM(tblESD[[#This Row],[Α/Α Δραστηριότητας]]) &amp; ".*"),"")</calculatedColumnFormula>
    </tableColumn>
    <tableColumn id="32" xr3:uid="{00000000-0010-0000-0100-000020000000}" name="υπο_διαγραφη" dataDxfId="8" totalsRowDxfId="7"/>
    <tableColumn id="19" xr3:uid="{00000000-0010-0000-0100-000013000000}" name="rank" dataDxfId="6" totalsRowDxfId="5"/>
  </tableColumns>
  <tableStyleInfo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Φύλλο8">
    <tabColor theme="2" tint="-0.499984740745262"/>
  </sheetPr>
  <dimension ref="B1:N33"/>
  <sheetViews>
    <sheetView showGridLines="0" showRowColHeaders="0" workbookViewId="0">
      <pane xSplit="14" ySplit="21" topLeftCell="O40" activePane="bottomRight" state="frozen"/>
      <selection pane="topRight" activeCell="O1" sqref="O1"/>
      <selection pane="bottomLeft" activeCell="A22" sqref="A22"/>
      <selection pane="bottomRight" activeCell="P16" sqref="P16"/>
    </sheetView>
  </sheetViews>
  <sheetFormatPr defaultRowHeight="15" x14ac:dyDescent="0.25"/>
  <cols>
    <col min="2" max="2" width="23.42578125" customWidth="1"/>
  </cols>
  <sheetData>
    <row r="1" spans="2:14" ht="15.75" thickBot="1" x14ac:dyDescent="0.3"/>
    <row r="2" spans="2:14" ht="21" customHeight="1" x14ac:dyDescent="0.25">
      <c r="B2" s="386"/>
      <c r="C2" s="387"/>
      <c r="D2" s="387"/>
      <c r="E2" s="387"/>
      <c r="F2" s="387"/>
      <c r="G2" s="387"/>
      <c r="H2" s="387"/>
      <c r="I2" s="387"/>
      <c r="J2" s="387"/>
      <c r="K2" s="387"/>
      <c r="L2" s="387"/>
      <c r="M2" s="387"/>
      <c r="N2" s="388"/>
    </row>
    <row r="3" spans="2:14" ht="21" customHeight="1" x14ac:dyDescent="0.25">
      <c r="B3" s="389"/>
      <c r="C3" s="390"/>
      <c r="D3" s="390"/>
      <c r="E3" s="390"/>
      <c r="F3" s="390"/>
      <c r="G3" s="390"/>
      <c r="H3" s="390"/>
      <c r="I3" s="390"/>
      <c r="J3" s="390"/>
      <c r="K3" s="390"/>
      <c r="L3" s="390"/>
      <c r="M3" s="390"/>
      <c r="N3" s="391"/>
    </row>
    <row r="4" spans="2:14" ht="21" customHeight="1" x14ac:dyDescent="0.25">
      <c r="B4" s="389"/>
      <c r="C4" s="390"/>
      <c r="D4" s="390"/>
      <c r="E4" s="390"/>
      <c r="F4" s="390"/>
      <c r="G4" s="390"/>
      <c r="H4" s="390"/>
      <c r="I4" s="390"/>
      <c r="J4" s="390"/>
      <c r="K4" s="390"/>
      <c r="L4" s="390"/>
      <c r="M4" s="390"/>
      <c r="N4" s="391"/>
    </row>
    <row r="5" spans="2:14" ht="21" customHeight="1" x14ac:dyDescent="0.25">
      <c r="B5" s="389"/>
      <c r="C5" s="390"/>
      <c r="D5" s="390"/>
      <c r="E5" s="390"/>
      <c r="F5" s="390"/>
      <c r="G5" s="390"/>
      <c r="H5" s="390"/>
      <c r="I5" s="390"/>
      <c r="J5" s="390"/>
      <c r="K5" s="390"/>
      <c r="L5" s="390"/>
      <c r="M5" s="390"/>
      <c r="N5" s="391"/>
    </row>
    <row r="6" spans="2:14" ht="21" customHeight="1" x14ac:dyDescent="0.25">
      <c r="B6" s="389"/>
      <c r="C6" s="390"/>
      <c r="D6" s="390"/>
      <c r="E6" s="390"/>
      <c r="F6" s="390"/>
      <c r="G6" s="390"/>
      <c r="H6" s="390"/>
      <c r="I6" s="390"/>
      <c r="J6" s="390"/>
      <c r="K6" s="390"/>
      <c r="L6" s="390"/>
      <c r="M6" s="390"/>
      <c r="N6" s="391"/>
    </row>
    <row r="7" spans="2:14" ht="21" customHeight="1" x14ac:dyDescent="0.25">
      <c r="B7" s="389"/>
      <c r="C7" s="390"/>
      <c r="D7" s="390"/>
      <c r="E7" s="390"/>
      <c r="F7" s="390"/>
      <c r="G7" s="390"/>
      <c r="H7" s="390"/>
      <c r="I7" s="390"/>
      <c r="J7" s="390"/>
      <c r="K7" s="390"/>
      <c r="L7" s="390"/>
      <c r="M7" s="390"/>
      <c r="N7" s="391"/>
    </row>
    <row r="8" spans="2:14" ht="21" customHeight="1" x14ac:dyDescent="0.25">
      <c r="B8" s="389"/>
      <c r="C8" s="390"/>
      <c r="D8" s="390"/>
      <c r="E8" s="390"/>
      <c r="F8" s="390"/>
      <c r="G8" s="390"/>
      <c r="H8" s="390"/>
      <c r="I8" s="390"/>
      <c r="J8" s="390"/>
      <c r="K8" s="390"/>
      <c r="L8" s="390"/>
      <c r="M8" s="390"/>
      <c r="N8" s="391"/>
    </row>
    <row r="9" spans="2:14" ht="7.5" customHeight="1" x14ac:dyDescent="0.25">
      <c r="B9" s="389"/>
      <c r="C9" s="390"/>
      <c r="D9" s="390"/>
      <c r="E9" s="390"/>
      <c r="F9" s="390"/>
      <c r="G9" s="390"/>
      <c r="H9" s="390"/>
      <c r="I9" s="390"/>
      <c r="J9" s="390"/>
      <c r="K9" s="390"/>
      <c r="L9" s="390"/>
      <c r="M9" s="390"/>
      <c r="N9" s="391"/>
    </row>
    <row r="10" spans="2:14" ht="21" hidden="1" customHeight="1" x14ac:dyDescent="0.25">
      <c r="B10" s="392"/>
      <c r="C10" s="393"/>
      <c r="D10" s="393"/>
      <c r="E10" s="393"/>
      <c r="F10" s="393"/>
      <c r="G10" s="393"/>
      <c r="H10" s="393"/>
      <c r="I10" s="393"/>
      <c r="J10" s="393"/>
      <c r="K10" s="393"/>
      <c r="L10" s="393"/>
      <c r="M10" s="393"/>
      <c r="N10" s="394"/>
    </row>
    <row r="11" spans="2:14" ht="3.75" customHeight="1" x14ac:dyDescent="0.25">
      <c r="B11" s="398"/>
      <c r="C11" s="399"/>
      <c r="D11" s="399"/>
      <c r="E11" s="399"/>
      <c r="F11" s="399"/>
      <c r="G11" s="399"/>
      <c r="H11" s="399"/>
      <c r="I11" s="399"/>
      <c r="J11" s="399"/>
      <c r="K11" s="399"/>
      <c r="L11" s="399"/>
      <c r="M11" s="399"/>
      <c r="N11" s="400"/>
    </row>
    <row r="12" spans="2:14" ht="27" customHeight="1" x14ac:dyDescent="0.25">
      <c r="B12" s="410" t="s">
        <v>0</v>
      </c>
      <c r="C12" s="411"/>
      <c r="D12" s="411"/>
      <c r="E12" s="411"/>
      <c r="F12" s="411"/>
      <c r="G12" s="411"/>
      <c r="H12" s="411"/>
      <c r="I12" s="411"/>
      <c r="J12" s="411"/>
      <c r="K12" s="411"/>
      <c r="L12" s="411"/>
      <c r="M12" s="411"/>
      <c r="N12" s="412"/>
    </row>
    <row r="13" spans="2:14" ht="3.75" customHeight="1" x14ac:dyDescent="0.25">
      <c r="B13" s="401"/>
      <c r="C13" s="402"/>
      <c r="D13" s="402"/>
      <c r="E13" s="402"/>
      <c r="F13" s="402"/>
      <c r="G13" s="402"/>
      <c r="H13" s="402"/>
      <c r="I13" s="402"/>
      <c r="J13" s="402"/>
      <c r="K13" s="402"/>
      <c r="L13" s="402"/>
      <c r="M13" s="402"/>
      <c r="N13" s="403"/>
    </row>
    <row r="14" spans="2:14" ht="39" customHeight="1" x14ac:dyDescent="0.25">
      <c r="B14" s="395" t="s">
        <v>1</v>
      </c>
      <c r="C14" s="396"/>
      <c r="D14" s="396"/>
      <c r="E14" s="396"/>
      <c r="F14" s="396"/>
      <c r="G14" s="396"/>
      <c r="H14" s="396"/>
      <c r="I14" s="396"/>
      <c r="J14" s="396"/>
      <c r="K14" s="396"/>
      <c r="L14" s="396"/>
      <c r="M14" s="396"/>
      <c r="N14" s="397"/>
    </row>
    <row r="15" spans="2:14" ht="39" customHeight="1" x14ac:dyDescent="0.25">
      <c r="B15" s="395" t="s">
        <v>2</v>
      </c>
      <c r="C15" s="396"/>
      <c r="D15" s="396"/>
      <c r="E15" s="396"/>
      <c r="F15" s="396"/>
      <c r="G15" s="396"/>
      <c r="H15" s="396"/>
      <c r="I15" s="396"/>
      <c r="J15" s="396"/>
      <c r="K15" s="396"/>
      <c r="L15" s="396"/>
      <c r="M15" s="396"/>
      <c r="N15" s="397"/>
    </row>
    <row r="16" spans="2:14" ht="39" customHeight="1" x14ac:dyDescent="0.25">
      <c r="B16" s="395" t="s">
        <v>3</v>
      </c>
      <c r="C16" s="396"/>
      <c r="D16" s="396"/>
      <c r="E16" s="396"/>
      <c r="F16" s="396"/>
      <c r="G16" s="396"/>
      <c r="H16" s="396"/>
      <c r="I16" s="396"/>
      <c r="J16" s="396"/>
      <c r="K16" s="396"/>
      <c r="L16" s="396"/>
      <c r="M16" s="396"/>
      <c r="N16" s="397"/>
    </row>
    <row r="17" spans="2:14" ht="39" customHeight="1" x14ac:dyDescent="0.25">
      <c r="B17" s="395" t="s">
        <v>4</v>
      </c>
      <c r="C17" s="396"/>
      <c r="D17" s="396"/>
      <c r="E17" s="396"/>
      <c r="F17" s="396"/>
      <c r="G17" s="396"/>
      <c r="H17" s="396"/>
      <c r="I17" s="396"/>
      <c r="J17" s="396"/>
      <c r="K17" s="396"/>
      <c r="L17" s="396"/>
      <c r="M17" s="396"/>
      <c r="N17" s="397"/>
    </row>
    <row r="18" spans="2:14" ht="39" customHeight="1" x14ac:dyDescent="0.25">
      <c r="B18" s="404" t="s">
        <v>5</v>
      </c>
      <c r="C18" s="405"/>
      <c r="D18" s="405"/>
      <c r="E18" s="405"/>
      <c r="F18" s="405"/>
      <c r="G18" s="405"/>
      <c r="H18" s="405"/>
      <c r="I18" s="405"/>
      <c r="J18" s="405"/>
      <c r="K18" s="405"/>
      <c r="L18" s="405"/>
      <c r="M18" s="405"/>
      <c r="N18" s="406"/>
    </row>
    <row r="19" spans="2:14" ht="39" customHeight="1" x14ac:dyDescent="0.25">
      <c r="B19" s="395" t="s">
        <v>6</v>
      </c>
      <c r="C19" s="396"/>
      <c r="D19" s="396"/>
      <c r="E19" s="396"/>
      <c r="F19" s="396"/>
      <c r="G19" s="396"/>
      <c r="H19" s="396"/>
      <c r="I19" s="396"/>
      <c r="J19" s="396"/>
      <c r="K19" s="396"/>
      <c r="L19" s="396"/>
      <c r="M19" s="396"/>
      <c r="N19" s="397"/>
    </row>
    <row r="20" spans="2:14" ht="39" customHeight="1" x14ac:dyDescent="0.25">
      <c r="B20" s="395" t="s">
        <v>7</v>
      </c>
      <c r="C20" s="396"/>
      <c r="D20" s="396"/>
      <c r="E20" s="396"/>
      <c r="F20" s="396"/>
      <c r="G20" s="396"/>
      <c r="H20" s="396"/>
      <c r="I20" s="396"/>
      <c r="J20" s="396"/>
      <c r="K20" s="396"/>
      <c r="L20" s="396"/>
      <c r="M20" s="396"/>
      <c r="N20" s="397"/>
    </row>
    <row r="21" spans="2:14" ht="39" customHeight="1" thickBot="1" x14ac:dyDescent="0.3">
      <c r="B21" s="407" t="s">
        <v>8</v>
      </c>
      <c r="C21" s="408"/>
      <c r="D21" s="408"/>
      <c r="E21" s="408"/>
      <c r="F21" s="408"/>
      <c r="G21" s="408"/>
      <c r="H21" s="408"/>
      <c r="I21" s="408"/>
      <c r="J21" s="408"/>
      <c r="K21" s="408"/>
      <c r="L21" s="408"/>
      <c r="M21" s="408"/>
      <c r="N21" s="409"/>
    </row>
    <row r="22" spans="2:14" ht="39" customHeight="1" x14ac:dyDescent="0.25">
      <c r="B22" s="385"/>
      <c r="C22" s="385"/>
      <c r="D22" s="385"/>
      <c r="E22" s="385"/>
      <c r="F22" s="385"/>
      <c r="G22" s="385"/>
      <c r="H22" s="385"/>
      <c r="I22" s="385"/>
      <c r="J22" s="385"/>
      <c r="K22" s="385"/>
      <c r="L22" s="385"/>
      <c r="M22" s="385"/>
      <c r="N22" s="385"/>
    </row>
    <row r="23" spans="2:14" ht="39" customHeight="1" x14ac:dyDescent="0.25"/>
    <row r="24" spans="2:14" ht="39" customHeight="1" x14ac:dyDescent="0.25"/>
    <row r="25" spans="2:14" ht="39" customHeight="1" x14ac:dyDescent="0.25"/>
    <row r="26" spans="2:14" ht="39" customHeight="1" x14ac:dyDescent="0.25"/>
    <row r="27" spans="2:14" ht="39" customHeight="1" x14ac:dyDescent="0.25"/>
    <row r="28" spans="2:14" ht="39" customHeight="1" x14ac:dyDescent="0.25"/>
    <row r="29" spans="2:14" ht="39" customHeight="1" x14ac:dyDescent="0.25"/>
    <row r="30" spans="2:14" ht="39" customHeight="1" x14ac:dyDescent="0.25"/>
    <row r="31" spans="2:14" ht="39" customHeight="1" x14ac:dyDescent="0.25"/>
    <row r="32" spans="2:14" ht="39" customHeight="1" x14ac:dyDescent="0.25"/>
    <row r="33" ht="39" customHeight="1" x14ac:dyDescent="0.25"/>
  </sheetData>
  <mergeCells count="13">
    <mergeCell ref="B22:N22"/>
    <mergeCell ref="B2:N10"/>
    <mergeCell ref="B14:N14"/>
    <mergeCell ref="B15:N15"/>
    <mergeCell ref="B16:N16"/>
    <mergeCell ref="B11:N11"/>
    <mergeCell ref="B13:N13"/>
    <mergeCell ref="B17:N17"/>
    <mergeCell ref="B18:N18"/>
    <mergeCell ref="B19:N19"/>
    <mergeCell ref="B20:N20"/>
    <mergeCell ref="B21:N21"/>
    <mergeCell ref="B12:N12"/>
  </mergeCells>
  <hyperlinks>
    <hyperlink ref="B14:N14" location="'Ταυτότητα Υπουργείου'!A1" display="Ταυτότητα Υπουργείου" xr:uid="{00000000-0004-0000-0000-000000000000}"/>
    <hyperlink ref="B15:N15" location="'PESTEL ανάλυση'!A1" display="Pestel Ανάλυση" xr:uid="{00000000-0004-0000-0000-000001000000}"/>
    <hyperlink ref="B16:N16" location="'Στρατηγικές Επιλογές'!A1" display="Στρατηγικές Επιλογές" xr:uid="{00000000-0004-0000-0000-000002000000}"/>
    <hyperlink ref="B17:N17" location="'Προσδοκώμενα Αποτελέσματα'!A1" display="Προσδοκώμενα Αποτελέσματα " xr:uid="{00000000-0004-0000-0000-000003000000}"/>
    <hyperlink ref="B18:N18" location="'ΕΣΔ 2026'!A1" display="ΕΣΔ 2026" xr:uid="{00000000-0004-0000-0000-000004000000}"/>
    <hyperlink ref="B19:N19" location="'Ρυθμιστικός Προγραμματισμός'!A1" display="Ρυθμιστικός Προγραμματισμός" xr:uid="{00000000-0004-0000-0000-000005000000}"/>
    <hyperlink ref="B20:N20" location="'Οδηγίες Συμπλήρωσης'!A1" display="Οδηγίες Συμπλήρωσης" xr:uid="{00000000-0004-0000-0000-000006000000}"/>
    <hyperlink ref="B21:N21" location="'Οδηγίες για Επεξεργασία'!A1" display="Οδηγίες για Επεξεργασία" xr:uid="{00000000-0004-0000-0000-000007000000}"/>
  </hyperlinks>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
  <dimension ref="A1:BQ94"/>
  <sheetViews>
    <sheetView showGridLines="0" topLeftCell="BG1" workbookViewId="0">
      <selection activeCell="BH10" sqref="BH10"/>
    </sheetView>
  </sheetViews>
  <sheetFormatPr defaultRowHeight="15" x14ac:dyDescent="0.25"/>
  <cols>
    <col min="1" max="1" width="15" style="150" bestFit="1" customWidth="1"/>
    <col min="2" max="2" width="9.140625" style="150"/>
    <col min="3" max="3" width="28.7109375" style="150" bestFit="1" customWidth="1"/>
    <col min="4" max="4" width="9.140625" style="150"/>
    <col min="5" max="5" width="9.28515625" style="150" bestFit="1" customWidth="1"/>
    <col min="6" max="6" width="9.140625" style="150"/>
    <col min="7" max="7" width="51.85546875" style="150" bestFit="1" customWidth="1"/>
    <col min="8" max="10" width="9.140625" style="150"/>
    <col min="11" max="11" width="14.5703125" style="150" bestFit="1" customWidth="1"/>
    <col min="12" max="12" width="9.140625" style="150"/>
    <col min="13" max="13" width="69.5703125" style="150" bestFit="1" customWidth="1"/>
    <col min="14" max="14" width="9.140625" style="150"/>
    <col min="15" max="15" width="45.140625" style="150" customWidth="1"/>
    <col min="16" max="16" width="9.140625" style="150"/>
    <col min="17" max="17" width="56.42578125" style="150" customWidth="1"/>
    <col min="18" max="18" width="27.85546875" style="150" customWidth="1"/>
    <col min="19" max="19" width="9.140625" style="150" customWidth="1"/>
    <col min="20" max="20" width="48.140625" style="150" customWidth="1"/>
    <col min="21" max="21" width="8.7109375" style="150" customWidth="1"/>
    <col min="22" max="22" width="42.28515625" style="150" bestFit="1" customWidth="1"/>
    <col min="23" max="23" width="8.7109375" style="150" customWidth="1"/>
    <col min="24" max="24" width="62.28515625" style="150" bestFit="1" customWidth="1"/>
    <col min="25" max="25" width="9.140625" style="150" customWidth="1"/>
    <col min="26" max="26" width="48.5703125" style="150" customWidth="1"/>
    <col min="27" max="27" width="9.140625" style="150" customWidth="1"/>
    <col min="28" max="28" width="48.7109375" style="150" bestFit="1" customWidth="1"/>
    <col min="29" max="29" width="9.140625" style="150" customWidth="1"/>
    <col min="30" max="30" width="50.7109375" style="150" bestFit="1" customWidth="1"/>
    <col min="31" max="31" width="9.140625" style="150"/>
    <col min="32" max="32" width="52" style="150" bestFit="1" customWidth="1"/>
    <col min="33" max="33" width="9.85546875" style="150" customWidth="1"/>
    <col min="34" max="34" width="57.140625" style="150" bestFit="1" customWidth="1"/>
    <col min="35" max="35" width="12" style="150" customWidth="1"/>
    <col min="36" max="36" width="42.140625" style="150" bestFit="1" customWidth="1"/>
    <col min="37" max="37" width="9.85546875" style="150" customWidth="1"/>
    <col min="38" max="38" width="51.85546875" style="150" customWidth="1"/>
    <col min="39" max="39" width="13.85546875" style="150" customWidth="1"/>
    <col min="40" max="40" width="51.85546875" style="150" customWidth="1"/>
    <col min="41" max="41" width="9.140625" style="150"/>
    <col min="42" max="42" width="64.140625" style="150" bestFit="1" customWidth="1"/>
    <col min="43" max="43" width="22.42578125" style="150" bestFit="1" customWidth="1"/>
    <col min="44" max="44" width="9.140625" style="150"/>
    <col min="45" max="45" width="64.85546875" style="150" customWidth="1"/>
    <col min="46" max="46" width="10.28515625" style="150" customWidth="1"/>
    <col min="47" max="47" width="7.42578125" style="150" customWidth="1"/>
    <col min="48" max="48" width="64.140625" style="150" bestFit="1" customWidth="1"/>
    <col min="49" max="49" width="14" style="150" customWidth="1"/>
    <col min="50" max="50" width="9.28515625" style="150" customWidth="1"/>
    <col min="51" max="51" width="47.85546875" style="150" bestFit="1" customWidth="1"/>
    <col min="52" max="52" width="9.28515625" style="150" customWidth="1"/>
    <col min="53" max="53" width="55" style="150" bestFit="1" customWidth="1"/>
    <col min="54" max="54" width="25.7109375" style="150" bestFit="1" customWidth="1"/>
    <col min="55" max="55" width="9.140625" style="150"/>
    <col min="56" max="56" width="64.140625" style="150" bestFit="1" customWidth="1"/>
    <col min="57" max="57" width="9.140625" style="150"/>
    <col min="58" max="58" width="42.7109375" style="150" bestFit="1" customWidth="1"/>
    <col min="59" max="59" width="9.140625" style="150"/>
    <col min="60" max="60" width="46.28515625" style="150" bestFit="1" customWidth="1"/>
    <col min="61" max="61" width="9.140625" style="150"/>
    <col min="62" max="62" width="48.5703125" style="150" customWidth="1"/>
    <col min="63" max="63" width="9.140625" style="150"/>
    <col min="64" max="64" width="46.28515625" style="150" bestFit="1" customWidth="1"/>
    <col min="65" max="66" width="9.140625" style="150"/>
    <col min="67" max="67" width="51.42578125" style="150" bestFit="1" customWidth="1"/>
    <col min="68" max="16384" width="9.140625" style="150"/>
  </cols>
  <sheetData>
    <row r="1" spans="1:69" ht="31.5" x14ac:dyDescent="0.25">
      <c r="A1" s="149" t="s">
        <v>949</v>
      </c>
      <c r="C1" s="149" t="s">
        <v>950</v>
      </c>
      <c r="E1" s="149" t="s">
        <v>951</v>
      </c>
      <c r="G1" s="149" t="s">
        <v>952</v>
      </c>
      <c r="I1" s="149" t="s">
        <v>953</v>
      </c>
      <c r="K1" s="149" t="s">
        <v>954</v>
      </c>
      <c r="M1" s="149" t="s">
        <v>955</v>
      </c>
      <c r="O1" s="149" t="s">
        <v>956</v>
      </c>
      <c r="Q1" s="151" t="s">
        <v>957</v>
      </c>
      <c r="R1" s="149" t="s">
        <v>958</v>
      </c>
      <c r="T1" s="151" t="s">
        <v>959</v>
      </c>
      <c r="V1" s="151" t="s">
        <v>960</v>
      </c>
      <c r="X1" s="151" t="s">
        <v>961</v>
      </c>
      <c r="Z1" s="151" t="s">
        <v>962</v>
      </c>
      <c r="AB1" s="151" t="s">
        <v>963</v>
      </c>
      <c r="AD1" s="151" t="s">
        <v>964</v>
      </c>
      <c r="AF1" s="151" t="s">
        <v>965</v>
      </c>
      <c r="AG1" s="149"/>
      <c r="AH1" s="151" t="s">
        <v>966</v>
      </c>
      <c r="AI1" s="149"/>
      <c r="AJ1" s="151" t="s">
        <v>967</v>
      </c>
      <c r="AK1" s="149"/>
      <c r="AL1" s="152" t="s">
        <v>968</v>
      </c>
      <c r="AM1" s="153"/>
      <c r="AN1" s="152" t="s">
        <v>469</v>
      </c>
      <c r="AP1" s="151" t="s">
        <v>969</v>
      </c>
      <c r="AQ1" s="149" t="s">
        <v>958</v>
      </c>
      <c r="AS1" s="152" t="s">
        <v>970</v>
      </c>
      <c r="AT1" s="153"/>
      <c r="AV1" s="152" t="s">
        <v>282</v>
      </c>
      <c r="AY1" s="152" t="s">
        <v>971</v>
      </c>
      <c r="BA1" s="149" t="s">
        <v>972</v>
      </c>
      <c r="BB1" s="149" t="s">
        <v>958</v>
      </c>
      <c r="BD1" s="149" t="s">
        <v>973</v>
      </c>
      <c r="BF1" s="152" t="s">
        <v>974</v>
      </c>
      <c r="BH1" s="152" t="s">
        <v>317</v>
      </c>
      <c r="BJ1" s="152" t="s">
        <v>975</v>
      </c>
      <c r="BL1" s="152" t="s">
        <v>976</v>
      </c>
      <c r="BO1" s="154" t="s">
        <v>977</v>
      </c>
    </row>
    <row r="2" spans="1:69" x14ac:dyDescent="0.25">
      <c r="A2" s="150" t="s">
        <v>184</v>
      </c>
      <c r="C2" s="150" t="s">
        <v>978</v>
      </c>
      <c r="E2" s="150" t="s">
        <v>132</v>
      </c>
      <c r="G2" s="155" t="s">
        <v>409</v>
      </c>
      <c r="I2" s="150" t="s">
        <v>142</v>
      </c>
      <c r="K2" s="150" t="s">
        <v>143</v>
      </c>
      <c r="M2" s="150" t="s">
        <v>640</v>
      </c>
      <c r="O2" s="150" t="s">
        <v>979</v>
      </c>
      <c r="Q2" s="156" t="s">
        <v>980</v>
      </c>
      <c r="R2" s="150" t="s">
        <v>981</v>
      </c>
      <c r="T2" s="156" t="s">
        <v>982</v>
      </c>
      <c r="V2" s="156" t="s">
        <v>306</v>
      </c>
      <c r="X2" s="156" t="s">
        <v>983</v>
      </c>
      <c r="Z2" s="156" t="s">
        <v>381</v>
      </c>
      <c r="AB2" s="156" t="s">
        <v>980</v>
      </c>
      <c r="AD2" s="156" t="s">
        <v>982</v>
      </c>
      <c r="AF2" s="156" t="s">
        <v>531</v>
      </c>
      <c r="AH2" s="156" t="s">
        <v>984</v>
      </c>
      <c r="AJ2" s="156" t="s">
        <v>381</v>
      </c>
      <c r="AL2" s="156" t="s">
        <v>985</v>
      </c>
      <c r="AN2" s="156" t="s">
        <v>381</v>
      </c>
      <c r="AP2" s="156" t="s">
        <v>986</v>
      </c>
      <c r="AQ2" s="150" t="s">
        <v>981</v>
      </c>
      <c r="AS2" s="156" t="s">
        <v>986</v>
      </c>
      <c r="AV2" s="156" t="s">
        <v>986</v>
      </c>
      <c r="AY2" s="156" t="s">
        <v>381</v>
      </c>
      <c r="BA2" s="150" t="s">
        <v>987</v>
      </c>
      <c r="BB2" s="150" t="s">
        <v>981</v>
      </c>
      <c r="BD2" s="150" t="s">
        <v>670</v>
      </c>
      <c r="BF2" s="157" t="s">
        <v>988</v>
      </c>
      <c r="BH2" s="157" t="s">
        <v>309</v>
      </c>
      <c r="BJ2" s="156" t="s">
        <v>980</v>
      </c>
      <c r="BL2" s="157" t="s">
        <v>309</v>
      </c>
      <c r="BO2" s="158" t="s">
        <v>989</v>
      </c>
      <c r="BQ2" s="168" t="s">
        <v>132</v>
      </c>
    </row>
    <row r="3" spans="1:69" x14ac:dyDescent="0.25">
      <c r="A3" s="150" t="s">
        <v>883</v>
      </c>
      <c r="C3" s="150" t="s">
        <v>118</v>
      </c>
      <c r="E3" s="150" t="s">
        <v>134</v>
      </c>
      <c r="G3" s="155" t="s">
        <v>990</v>
      </c>
      <c r="I3" s="150" t="s">
        <v>152</v>
      </c>
      <c r="K3" s="150" t="s">
        <v>206</v>
      </c>
      <c r="M3" s="150" t="s">
        <v>391</v>
      </c>
      <c r="O3" s="150" t="s">
        <v>974</v>
      </c>
      <c r="Q3" s="156" t="s">
        <v>646</v>
      </c>
      <c r="R3" s="150" t="s">
        <v>981</v>
      </c>
      <c r="T3" s="156" t="s">
        <v>980</v>
      </c>
      <c r="V3" s="156" t="s">
        <v>982</v>
      </c>
      <c r="X3" s="159" t="s">
        <v>991</v>
      </c>
      <c r="Z3" s="159" t="s">
        <v>992</v>
      </c>
      <c r="AB3" s="156" t="s">
        <v>531</v>
      </c>
      <c r="AD3" s="156" t="s">
        <v>980</v>
      </c>
      <c r="AF3" s="156" t="s">
        <v>993</v>
      </c>
      <c r="AH3" s="159" t="s">
        <v>994</v>
      </c>
      <c r="AJ3" s="159" t="s">
        <v>995</v>
      </c>
      <c r="AL3" s="156" t="s">
        <v>996</v>
      </c>
      <c r="AN3" s="159" t="s">
        <v>997</v>
      </c>
      <c r="AP3" s="156" t="s">
        <v>306</v>
      </c>
      <c r="AQ3" s="150" t="s">
        <v>981</v>
      </c>
      <c r="AS3" s="156" t="s">
        <v>306</v>
      </c>
      <c r="AV3" s="156" t="s">
        <v>306</v>
      </c>
      <c r="AY3" s="156" t="s">
        <v>998</v>
      </c>
      <c r="BA3" s="150" t="s">
        <v>999</v>
      </c>
      <c r="BB3" s="150" t="s">
        <v>981</v>
      </c>
      <c r="BD3" s="150" t="s">
        <v>357</v>
      </c>
      <c r="BF3" s="157" t="s">
        <v>332</v>
      </c>
      <c r="BH3" s="157" t="s">
        <v>322</v>
      </c>
      <c r="BJ3" s="156" t="s">
        <v>646</v>
      </c>
      <c r="BL3" s="157" t="s">
        <v>322</v>
      </c>
      <c r="BO3" s="154" t="s">
        <v>1000</v>
      </c>
      <c r="BQ3" s="169" t="s">
        <v>134</v>
      </c>
    </row>
    <row r="4" spans="1:69" x14ac:dyDescent="0.25">
      <c r="A4" s="150" t="s">
        <v>147</v>
      </c>
      <c r="C4" s="150" t="s">
        <v>119</v>
      </c>
      <c r="E4" s="150" t="s">
        <v>138</v>
      </c>
      <c r="G4" s="155" t="s">
        <v>528</v>
      </c>
      <c r="K4" s="150" t="s">
        <v>123</v>
      </c>
      <c r="M4" s="150" t="s">
        <v>1001</v>
      </c>
      <c r="O4" s="150" t="s">
        <v>1002</v>
      </c>
      <c r="Q4" s="156" t="s">
        <v>670</v>
      </c>
      <c r="R4" s="150" t="s">
        <v>981</v>
      </c>
      <c r="T4" s="156" t="s">
        <v>646</v>
      </c>
      <c r="V4" s="156" t="s">
        <v>451</v>
      </c>
      <c r="X4" s="159" t="s">
        <v>1003</v>
      </c>
      <c r="Z4" s="156" t="s">
        <v>1004</v>
      </c>
      <c r="AB4" s="156" t="s">
        <v>451</v>
      </c>
      <c r="AD4" s="156" t="s">
        <v>646</v>
      </c>
      <c r="AF4" s="156" t="s">
        <v>1005</v>
      </c>
      <c r="AH4" s="159" t="s">
        <v>1006</v>
      </c>
      <c r="AJ4" s="156" t="s">
        <v>1007</v>
      </c>
      <c r="AL4" s="159" t="s">
        <v>1008</v>
      </c>
      <c r="AN4" s="156" t="s">
        <v>996</v>
      </c>
      <c r="AP4" s="156" t="s">
        <v>1009</v>
      </c>
      <c r="AQ4" s="150" t="s">
        <v>981</v>
      </c>
      <c r="AS4" s="156" t="s">
        <v>1010</v>
      </c>
      <c r="AV4" s="156" t="s">
        <v>1010</v>
      </c>
      <c r="AY4" s="156" t="s">
        <v>662</v>
      </c>
      <c r="BA4" s="150" t="s">
        <v>272</v>
      </c>
      <c r="BB4" s="150" t="s">
        <v>981</v>
      </c>
      <c r="BD4" s="150" t="s">
        <v>1011</v>
      </c>
      <c r="BF4" s="157" t="s">
        <v>1012</v>
      </c>
      <c r="BH4" s="157" t="s">
        <v>312</v>
      </c>
      <c r="BJ4" s="156" t="s">
        <v>1013</v>
      </c>
      <c r="BL4" s="157" t="s">
        <v>312</v>
      </c>
      <c r="BO4" s="158" t="s">
        <v>1014</v>
      </c>
      <c r="BQ4" s="170" t="s">
        <v>138</v>
      </c>
    </row>
    <row r="5" spans="1:69" ht="15.75" thickBot="1" x14ac:dyDescent="0.3">
      <c r="C5" s="150" t="s">
        <v>1015</v>
      </c>
      <c r="E5" s="150" t="s">
        <v>148</v>
      </c>
      <c r="G5" s="155" t="s">
        <v>1016</v>
      </c>
      <c r="M5" s="150" t="s">
        <v>966</v>
      </c>
      <c r="O5" s="150" t="s">
        <v>282</v>
      </c>
      <c r="Q5" s="156" t="s">
        <v>531</v>
      </c>
      <c r="R5" s="150" t="s">
        <v>981</v>
      </c>
      <c r="T5" s="156" t="s">
        <v>1013</v>
      </c>
      <c r="V5" s="156" t="s">
        <v>381</v>
      </c>
      <c r="X5" s="156" t="s">
        <v>201</v>
      </c>
      <c r="Z5" s="159" t="s">
        <v>1017</v>
      </c>
      <c r="AB5" s="156" t="s">
        <v>381</v>
      </c>
      <c r="AD5" s="156" t="s">
        <v>1013</v>
      </c>
      <c r="AF5" s="159" t="s">
        <v>1018</v>
      </c>
      <c r="AH5" s="156" t="s">
        <v>1019</v>
      </c>
      <c r="AJ5" s="156" t="s">
        <v>1020</v>
      </c>
      <c r="AL5" s="156" t="s">
        <v>982</v>
      </c>
      <c r="AN5" s="159" t="s">
        <v>1008</v>
      </c>
      <c r="AP5" s="156" t="s">
        <v>1021</v>
      </c>
      <c r="AQ5" s="150" t="s">
        <v>981</v>
      </c>
      <c r="AS5" s="156" t="s">
        <v>1021</v>
      </c>
      <c r="AV5" s="156" t="s">
        <v>1021</v>
      </c>
      <c r="AY5" s="156" t="s">
        <v>1022</v>
      </c>
      <c r="BA5" s="150" t="s">
        <v>275</v>
      </c>
      <c r="BB5" s="150" t="s">
        <v>981</v>
      </c>
      <c r="BD5" s="150" t="s">
        <v>275</v>
      </c>
      <c r="BF5" s="157" t="s">
        <v>1023</v>
      </c>
      <c r="BH5" s="160" t="s">
        <v>1024</v>
      </c>
      <c r="BJ5" s="156" t="s">
        <v>531</v>
      </c>
      <c r="BL5" s="160" t="s">
        <v>1024</v>
      </c>
      <c r="BO5" s="154" t="s">
        <v>527</v>
      </c>
      <c r="BQ5" s="171" t="s">
        <v>148</v>
      </c>
    </row>
    <row r="6" spans="1:69" ht="16.5" thickBot="1" x14ac:dyDescent="0.3">
      <c r="C6" s="150" t="s">
        <v>122</v>
      </c>
      <c r="G6" s="155" t="s">
        <v>1025</v>
      </c>
      <c r="K6" s="149" t="s">
        <v>1026</v>
      </c>
      <c r="M6" s="150" t="s">
        <v>469</v>
      </c>
      <c r="O6" s="150" t="s">
        <v>1027</v>
      </c>
      <c r="Q6" s="156" t="s">
        <v>451</v>
      </c>
      <c r="R6" s="150" t="s">
        <v>981</v>
      </c>
      <c r="T6" s="156" t="s">
        <v>531</v>
      </c>
      <c r="V6" s="159" t="s">
        <v>992</v>
      </c>
      <c r="X6" s="160" t="s">
        <v>1028</v>
      </c>
      <c r="Z6" s="159" t="s">
        <v>1029</v>
      </c>
      <c r="AB6" s="156" t="s">
        <v>998</v>
      </c>
      <c r="AD6" s="156" t="s">
        <v>531</v>
      </c>
      <c r="AF6" s="156" t="s">
        <v>381</v>
      </c>
      <c r="AH6" s="156" t="s">
        <v>357</v>
      </c>
      <c r="AJ6" s="156" t="s">
        <v>1030</v>
      </c>
      <c r="AL6" s="156" t="s">
        <v>381</v>
      </c>
      <c r="AN6" s="159" t="s">
        <v>472</v>
      </c>
      <c r="AP6" s="156" t="s">
        <v>272</v>
      </c>
      <c r="AQ6" s="150" t="s">
        <v>1031</v>
      </c>
      <c r="AS6" s="156" t="s">
        <v>272</v>
      </c>
      <c r="AV6" s="156" t="s">
        <v>272</v>
      </c>
      <c r="AY6" s="156" t="s">
        <v>201</v>
      </c>
      <c r="BA6" s="150" t="s">
        <v>322</v>
      </c>
      <c r="BB6" s="150" t="s">
        <v>981</v>
      </c>
      <c r="BD6" s="150" t="s">
        <v>1032</v>
      </c>
      <c r="BF6" s="157" t="s">
        <v>151</v>
      </c>
      <c r="BJ6" s="156" t="s">
        <v>451</v>
      </c>
      <c r="BO6" s="158" t="s">
        <v>1033</v>
      </c>
    </row>
    <row r="7" spans="1:69" ht="15.75" thickBot="1" x14ac:dyDescent="0.3">
      <c r="C7" s="150" t="s">
        <v>641</v>
      </c>
      <c r="G7" s="155" t="s">
        <v>1034</v>
      </c>
      <c r="K7" s="150" t="s">
        <v>206</v>
      </c>
      <c r="M7" s="150" t="s">
        <v>1035</v>
      </c>
      <c r="O7" s="150" t="s">
        <v>317</v>
      </c>
      <c r="Q7" s="156" t="s">
        <v>381</v>
      </c>
      <c r="R7" s="150" t="s">
        <v>981</v>
      </c>
      <c r="T7" s="156" t="s">
        <v>451</v>
      </c>
      <c r="V7" s="159" t="s">
        <v>1036</v>
      </c>
      <c r="Z7" s="159" t="s">
        <v>765</v>
      </c>
      <c r="AB7" s="159" t="s">
        <v>1037</v>
      </c>
      <c r="AD7" s="156" t="s">
        <v>451</v>
      </c>
      <c r="AF7" s="156" t="s">
        <v>1038</v>
      </c>
      <c r="AH7" s="156" t="s">
        <v>1039</v>
      </c>
      <c r="AJ7" s="156" t="s">
        <v>1040</v>
      </c>
      <c r="AL7" s="159" t="s">
        <v>995</v>
      </c>
      <c r="AN7" s="161" t="s">
        <v>1041</v>
      </c>
      <c r="AP7" s="159" t="s">
        <v>1042</v>
      </c>
      <c r="AQ7" s="150" t="s">
        <v>1031</v>
      </c>
      <c r="AS7" s="159" t="s">
        <v>1042</v>
      </c>
      <c r="AT7" s="162"/>
      <c r="AV7" s="156" t="s">
        <v>275</v>
      </c>
      <c r="AY7" s="159" t="s">
        <v>1043</v>
      </c>
      <c r="BA7" s="150" t="s">
        <v>278</v>
      </c>
      <c r="BB7" s="150" t="s">
        <v>1031</v>
      </c>
      <c r="BD7" s="150" t="s">
        <v>1044</v>
      </c>
      <c r="BF7" s="157" t="s">
        <v>155</v>
      </c>
      <c r="BJ7" s="156" t="s">
        <v>381</v>
      </c>
      <c r="BO7" s="154" t="s">
        <v>1045</v>
      </c>
    </row>
    <row r="8" spans="1:69" x14ac:dyDescent="0.25">
      <c r="G8" s="155" t="s">
        <v>1046</v>
      </c>
      <c r="K8" s="150" t="s">
        <v>143</v>
      </c>
      <c r="M8" s="150" t="s">
        <v>1047</v>
      </c>
      <c r="Q8" s="159" t="s">
        <v>992</v>
      </c>
      <c r="R8" s="150" t="s">
        <v>1048</v>
      </c>
      <c r="T8" s="156" t="s">
        <v>381</v>
      </c>
      <c r="V8" s="156" t="s">
        <v>1030</v>
      </c>
      <c r="Z8" s="156" t="s">
        <v>1049</v>
      </c>
      <c r="AB8" s="159" t="s">
        <v>548</v>
      </c>
      <c r="AD8" s="156" t="s">
        <v>381</v>
      </c>
      <c r="AF8" s="156" t="s">
        <v>648</v>
      </c>
      <c r="AH8" s="159" t="s">
        <v>1050</v>
      </c>
      <c r="AJ8" s="156" t="s">
        <v>1021</v>
      </c>
      <c r="AL8" s="159" t="s">
        <v>548</v>
      </c>
      <c r="AP8" s="159" t="s">
        <v>1051</v>
      </c>
      <c r="AQ8" s="150" t="s">
        <v>1031</v>
      </c>
      <c r="AS8" s="159" t="s">
        <v>1052</v>
      </c>
      <c r="AT8" s="162"/>
      <c r="AV8" s="156" t="s">
        <v>278</v>
      </c>
      <c r="AY8" s="156" t="s">
        <v>1021</v>
      </c>
      <c r="BA8" s="150" t="s">
        <v>1053</v>
      </c>
      <c r="BB8" s="150" t="s">
        <v>1031</v>
      </c>
      <c r="BD8" s="150" t="s">
        <v>1054</v>
      </c>
      <c r="BF8" s="157" t="s">
        <v>1055</v>
      </c>
      <c r="BJ8" s="159" t="s">
        <v>992</v>
      </c>
      <c r="BO8" s="158" t="s">
        <v>1056</v>
      </c>
    </row>
    <row r="9" spans="1:69" ht="15.75" thickBot="1" x14ac:dyDescent="0.3">
      <c r="G9" s="155" t="s">
        <v>1057</v>
      </c>
      <c r="M9" s="150" t="s">
        <v>526</v>
      </c>
      <c r="Q9" s="156" t="s">
        <v>649</v>
      </c>
      <c r="R9" s="150" t="s">
        <v>1048</v>
      </c>
      <c r="T9" s="159" t="s">
        <v>997</v>
      </c>
      <c r="V9" s="156" t="s">
        <v>1040</v>
      </c>
      <c r="Z9" s="160" t="s">
        <v>1058</v>
      </c>
      <c r="AB9" s="156" t="s">
        <v>1049</v>
      </c>
      <c r="AD9" s="159" t="s">
        <v>995</v>
      </c>
      <c r="AF9" s="156" t="s">
        <v>1059</v>
      </c>
      <c r="AH9" s="161" t="s">
        <v>1060</v>
      </c>
      <c r="AJ9" s="159" t="s">
        <v>1061</v>
      </c>
      <c r="AL9" s="161" t="s">
        <v>1041</v>
      </c>
      <c r="AP9" s="159" t="s">
        <v>1062</v>
      </c>
      <c r="AQ9" s="150" t="s">
        <v>113</v>
      </c>
      <c r="AS9" s="159" t="s">
        <v>1062</v>
      </c>
      <c r="AT9" s="162"/>
      <c r="AV9" s="156" t="s">
        <v>1053</v>
      </c>
      <c r="AY9" s="156" t="s">
        <v>272</v>
      </c>
      <c r="BA9" s="150" t="s">
        <v>1063</v>
      </c>
      <c r="BB9" s="150" t="s">
        <v>1064</v>
      </c>
      <c r="BD9" s="150" t="s">
        <v>983</v>
      </c>
      <c r="BF9" s="163" t="s">
        <v>1065</v>
      </c>
      <c r="BJ9" s="156" t="s">
        <v>649</v>
      </c>
      <c r="BO9" s="154" t="s">
        <v>1066</v>
      </c>
    </row>
    <row r="10" spans="1:69" ht="15.75" thickBot="1" x14ac:dyDescent="0.3">
      <c r="G10" s="155" t="s">
        <v>1067</v>
      </c>
      <c r="M10" s="150" t="s">
        <v>1068</v>
      </c>
      <c r="Q10" s="156" t="s">
        <v>1011</v>
      </c>
      <c r="R10" s="150" t="s">
        <v>1069</v>
      </c>
      <c r="T10" s="156" t="s">
        <v>649</v>
      </c>
      <c r="V10" s="159" t="s">
        <v>1070</v>
      </c>
      <c r="AB10" s="156" t="s">
        <v>1071</v>
      </c>
      <c r="AD10" s="156" t="s">
        <v>649</v>
      </c>
      <c r="AF10" s="159" t="s">
        <v>1072</v>
      </c>
      <c r="AJ10" s="156" t="s">
        <v>1073</v>
      </c>
      <c r="AP10" s="160" t="s">
        <v>1065</v>
      </c>
      <c r="AQ10" s="150" t="s">
        <v>113</v>
      </c>
      <c r="AS10" s="156" t="s">
        <v>988</v>
      </c>
      <c r="AT10" s="162"/>
      <c r="AV10" s="156" t="s">
        <v>988</v>
      </c>
      <c r="AY10" s="156" t="s">
        <v>1032</v>
      </c>
      <c r="BA10" s="150" t="s">
        <v>1074</v>
      </c>
      <c r="BB10" s="150" t="s">
        <v>1064</v>
      </c>
      <c r="BD10" s="150" t="s">
        <v>1024</v>
      </c>
      <c r="BJ10" s="156" t="s">
        <v>1011</v>
      </c>
      <c r="BO10" s="158" t="s">
        <v>1075</v>
      </c>
    </row>
    <row r="11" spans="1:69" ht="15.75" thickBot="1" x14ac:dyDescent="0.3">
      <c r="G11" s="155" t="s">
        <v>227</v>
      </c>
      <c r="M11" s="150" t="s">
        <v>1076</v>
      </c>
      <c r="Q11" s="156" t="s">
        <v>652</v>
      </c>
      <c r="R11" s="150" t="s">
        <v>1069</v>
      </c>
      <c r="T11" s="156" t="s">
        <v>1011</v>
      </c>
      <c r="V11" s="156" t="s">
        <v>399</v>
      </c>
      <c r="AB11" s="161" t="s">
        <v>1077</v>
      </c>
      <c r="AD11" s="156" t="s">
        <v>1011</v>
      </c>
      <c r="AF11" s="156" t="s">
        <v>1078</v>
      </c>
      <c r="AJ11" s="159" t="s">
        <v>548</v>
      </c>
      <c r="AS11" s="156" t="s">
        <v>332</v>
      </c>
      <c r="AV11" s="156" t="s">
        <v>1012</v>
      </c>
      <c r="AY11" s="160" t="s">
        <v>1079</v>
      </c>
      <c r="BA11" s="150" t="s">
        <v>1080</v>
      </c>
      <c r="BB11" s="150" t="s">
        <v>1064</v>
      </c>
      <c r="BD11" s="150" t="s">
        <v>1065</v>
      </c>
      <c r="BJ11" s="156" t="s">
        <v>652</v>
      </c>
      <c r="BO11" s="154" t="s">
        <v>10</v>
      </c>
    </row>
    <row r="12" spans="1:69" ht="15.75" thickBot="1" x14ac:dyDescent="0.3">
      <c r="G12" s="155" t="s">
        <v>1081</v>
      </c>
      <c r="M12" s="150" t="s">
        <v>544</v>
      </c>
      <c r="Q12" s="156" t="s">
        <v>1082</v>
      </c>
      <c r="R12" s="150" t="s">
        <v>1069</v>
      </c>
      <c r="T12" s="156" t="s">
        <v>652</v>
      </c>
      <c r="V12" s="156" t="s">
        <v>1083</v>
      </c>
      <c r="AD12" s="156" t="s">
        <v>652</v>
      </c>
      <c r="AF12" s="156" t="s">
        <v>1084</v>
      </c>
      <c r="AJ12" s="161" t="s">
        <v>1085</v>
      </c>
      <c r="AS12" s="156" t="s">
        <v>1012</v>
      </c>
      <c r="AT12" s="162"/>
      <c r="AV12" s="156" t="s">
        <v>332</v>
      </c>
      <c r="BA12" s="150" t="s">
        <v>1086</v>
      </c>
      <c r="BB12" s="150" t="s">
        <v>1064</v>
      </c>
      <c r="BD12" s="150" t="s">
        <v>155</v>
      </c>
      <c r="BJ12" s="156" t="s">
        <v>1082</v>
      </c>
      <c r="BO12" s="158" t="s">
        <v>1087</v>
      </c>
    </row>
    <row r="13" spans="1:69" x14ac:dyDescent="0.25">
      <c r="G13" s="155" t="s">
        <v>1088</v>
      </c>
      <c r="M13" s="150" t="s">
        <v>1089</v>
      </c>
      <c r="Q13" s="156" t="s">
        <v>1090</v>
      </c>
      <c r="R13" s="150" t="s">
        <v>1069</v>
      </c>
      <c r="T13" s="156" t="s">
        <v>1082</v>
      </c>
      <c r="V13" s="156" t="s">
        <v>1091</v>
      </c>
      <c r="AD13" s="156" t="s">
        <v>1082</v>
      </c>
      <c r="AF13" s="156" t="s">
        <v>1092</v>
      </c>
      <c r="AS13" s="156" t="s">
        <v>151</v>
      </c>
      <c r="AV13" s="156" t="s">
        <v>1023</v>
      </c>
      <c r="BA13" s="150" t="s">
        <v>1093</v>
      </c>
      <c r="BB13" s="150" t="s">
        <v>1064</v>
      </c>
      <c r="BD13" s="150" t="s">
        <v>1053</v>
      </c>
      <c r="BJ13" s="156" t="s">
        <v>1090</v>
      </c>
      <c r="BO13" s="154" t="s">
        <v>1094</v>
      </c>
    </row>
    <row r="14" spans="1:69" x14ac:dyDescent="0.25">
      <c r="G14" s="155" t="s">
        <v>1095</v>
      </c>
      <c r="M14" s="150" t="s">
        <v>1096</v>
      </c>
      <c r="Q14" s="159" t="s">
        <v>1037</v>
      </c>
      <c r="R14" s="150" t="s">
        <v>1097</v>
      </c>
      <c r="T14" s="156" t="s">
        <v>1090</v>
      </c>
      <c r="V14" s="156" t="s">
        <v>1098</v>
      </c>
      <c r="AD14" s="156" t="s">
        <v>1090</v>
      </c>
      <c r="AF14" s="156" t="s">
        <v>357</v>
      </c>
      <c r="AS14" s="156" t="s">
        <v>155</v>
      </c>
      <c r="AV14" s="156" t="s">
        <v>151</v>
      </c>
      <c r="BA14" s="150" t="s">
        <v>1099</v>
      </c>
      <c r="BB14" s="150" t="s">
        <v>113</v>
      </c>
      <c r="BD14" s="155" t="s">
        <v>1055</v>
      </c>
      <c r="BJ14" s="159" t="s">
        <v>1100</v>
      </c>
      <c r="BO14" s="158" t="s">
        <v>1101</v>
      </c>
    </row>
    <row r="15" spans="1:69" x14ac:dyDescent="0.25">
      <c r="G15" s="155" t="s">
        <v>1102</v>
      </c>
      <c r="M15" s="150" t="s">
        <v>976</v>
      </c>
      <c r="Q15" s="159" t="s">
        <v>1103</v>
      </c>
      <c r="R15" s="150" t="s">
        <v>1097</v>
      </c>
      <c r="T15" s="159" t="s">
        <v>1103</v>
      </c>
      <c r="V15" s="156" t="s">
        <v>165</v>
      </c>
      <c r="AD15" s="159" t="s">
        <v>1104</v>
      </c>
      <c r="AF15" s="156" t="s">
        <v>1105</v>
      </c>
      <c r="AS15" s="156" t="s">
        <v>1055</v>
      </c>
      <c r="AV15" s="156" t="s">
        <v>1055</v>
      </c>
      <c r="BA15" s="150" t="s">
        <v>312</v>
      </c>
      <c r="BB15" s="150" t="s">
        <v>113</v>
      </c>
      <c r="BD15" s="150" t="s">
        <v>985</v>
      </c>
      <c r="BJ15" s="156" t="s">
        <v>1044</v>
      </c>
      <c r="BO15" s="154" t="s">
        <v>1106</v>
      </c>
    </row>
    <row r="16" spans="1:69" ht="15.75" thickBot="1" x14ac:dyDescent="0.3">
      <c r="G16" s="155" t="s">
        <v>1107</v>
      </c>
      <c r="Q16" s="156" t="s">
        <v>1044</v>
      </c>
      <c r="R16" s="150" t="s">
        <v>1097</v>
      </c>
      <c r="T16" s="156" t="s">
        <v>1044</v>
      </c>
      <c r="V16" s="161" t="s">
        <v>1108</v>
      </c>
      <c r="AD16" s="156" t="s">
        <v>1044</v>
      </c>
      <c r="AF16" s="156" t="s">
        <v>996</v>
      </c>
      <c r="AS16" s="160" t="s">
        <v>1065</v>
      </c>
      <c r="AV16" s="156" t="s">
        <v>155</v>
      </c>
      <c r="BD16" s="150" t="s">
        <v>1109</v>
      </c>
      <c r="BJ16" s="156" t="s">
        <v>357</v>
      </c>
      <c r="BO16" s="158" t="s">
        <v>198</v>
      </c>
    </row>
    <row r="17" spans="7:67" x14ac:dyDescent="0.25">
      <c r="G17" s="155" t="s">
        <v>1110</v>
      </c>
      <c r="Q17" s="156" t="s">
        <v>357</v>
      </c>
      <c r="R17" s="150" t="s">
        <v>1097</v>
      </c>
      <c r="T17" s="156" t="s">
        <v>357</v>
      </c>
      <c r="AD17" s="156" t="s">
        <v>357</v>
      </c>
      <c r="AF17" s="159" t="s">
        <v>1060</v>
      </c>
      <c r="AV17" s="156" t="s">
        <v>1065</v>
      </c>
      <c r="BD17" s="150" t="s">
        <v>151</v>
      </c>
      <c r="BJ17" s="156" t="s">
        <v>1039</v>
      </c>
      <c r="BO17" s="154" t="s">
        <v>1111</v>
      </c>
    </row>
    <row r="18" spans="7:67" x14ac:dyDescent="0.25">
      <c r="G18" s="155" t="s">
        <v>1112</v>
      </c>
      <c r="Q18" s="156" t="s">
        <v>1039</v>
      </c>
      <c r="R18" s="150" t="s">
        <v>1097</v>
      </c>
      <c r="T18" s="156" t="s">
        <v>1039</v>
      </c>
      <c r="AD18" s="156" t="s">
        <v>1039</v>
      </c>
      <c r="AF18" s="156" t="s">
        <v>1113</v>
      </c>
      <c r="AV18" s="164" t="s">
        <v>634</v>
      </c>
      <c r="BD18" s="150" t="s">
        <v>332</v>
      </c>
      <c r="BJ18" s="156" t="s">
        <v>996</v>
      </c>
      <c r="BO18" s="158" t="s">
        <v>1114</v>
      </c>
    </row>
    <row r="19" spans="7:67" x14ac:dyDescent="0.25">
      <c r="Q19" s="156" t="s">
        <v>996</v>
      </c>
      <c r="R19" s="150" t="s">
        <v>1097</v>
      </c>
      <c r="T19" s="156" t="s">
        <v>996</v>
      </c>
      <c r="AD19" s="156" t="s">
        <v>996</v>
      </c>
      <c r="AF19" s="159" t="s">
        <v>548</v>
      </c>
      <c r="AV19" s="156" t="s">
        <v>286</v>
      </c>
      <c r="BD19" s="150" t="s">
        <v>1012</v>
      </c>
      <c r="BJ19" s="159" t="s">
        <v>1050</v>
      </c>
      <c r="BO19" s="154" t="s">
        <v>1115</v>
      </c>
    </row>
    <row r="20" spans="7:67" x14ac:dyDescent="0.25">
      <c r="Q20" s="159" t="s">
        <v>1116</v>
      </c>
      <c r="R20" s="150" t="s">
        <v>1097</v>
      </c>
      <c r="T20" s="159" t="s">
        <v>1116</v>
      </c>
      <c r="AD20" s="159" t="s">
        <v>1050</v>
      </c>
      <c r="AF20" s="156" t="s">
        <v>1049</v>
      </c>
      <c r="AV20" s="156" t="s">
        <v>259</v>
      </c>
      <c r="BD20" s="155" t="s">
        <v>988</v>
      </c>
      <c r="BJ20" s="156" t="s">
        <v>1117</v>
      </c>
      <c r="BO20" s="158" t="s">
        <v>1118</v>
      </c>
    </row>
    <row r="21" spans="7:67" ht="15.75" thickBot="1" x14ac:dyDescent="0.3">
      <c r="Q21" s="156" t="s">
        <v>1117</v>
      </c>
      <c r="R21" s="150" t="s">
        <v>1097</v>
      </c>
      <c r="T21" s="156" t="s">
        <v>1117</v>
      </c>
      <c r="AD21" s="156" t="s">
        <v>1117</v>
      </c>
      <c r="AF21" s="161" t="s">
        <v>1041</v>
      </c>
      <c r="AV21" s="156" t="s">
        <v>292</v>
      </c>
      <c r="BD21" s="150" t="s">
        <v>309</v>
      </c>
      <c r="BJ21" s="159" t="s">
        <v>1060</v>
      </c>
    </row>
    <row r="22" spans="7:67" x14ac:dyDescent="0.25">
      <c r="Q22" s="159" t="s">
        <v>1029</v>
      </c>
      <c r="R22" s="150" t="s">
        <v>1097</v>
      </c>
      <c r="T22" s="159" t="s">
        <v>1029</v>
      </c>
      <c r="AD22" s="159" t="s">
        <v>1119</v>
      </c>
      <c r="AV22" s="156" t="s">
        <v>172</v>
      </c>
      <c r="BD22" s="150" t="s">
        <v>662</v>
      </c>
      <c r="BJ22" s="156" t="s">
        <v>1113</v>
      </c>
    </row>
    <row r="23" spans="7:67" x14ac:dyDescent="0.25">
      <c r="Q23" s="156" t="s">
        <v>1113</v>
      </c>
      <c r="R23" s="150" t="s">
        <v>1120</v>
      </c>
      <c r="T23" s="156" t="s">
        <v>1113</v>
      </c>
      <c r="AD23" s="159" t="s">
        <v>1121</v>
      </c>
      <c r="AV23" s="156" t="s">
        <v>345</v>
      </c>
      <c r="BD23" s="150" t="s">
        <v>1122</v>
      </c>
      <c r="BJ23" s="159" t="s">
        <v>548</v>
      </c>
    </row>
    <row r="24" spans="7:67" x14ac:dyDescent="0.25">
      <c r="Q24" s="159" t="s">
        <v>472</v>
      </c>
      <c r="R24" s="150" t="s">
        <v>1120</v>
      </c>
      <c r="T24" s="159" t="s">
        <v>765</v>
      </c>
      <c r="AD24" s="159" t="s">
        <v>1123</v>
      </c>
      <c r="AV24" s="156" t="s">
        <v>165</v>
      </c>
      <c r="BD24" s="150" t="s">
        <v>982</v>
      </c>
      <c r="BJ24" s="156" t="s">
        <v>172</v>
      </c>
    </row>
    <row r="25" spans="7:67" ht="15.75" thickBot="1" x14ac:dyDescent="0.3">
      <c r="Q25" s="156" t="s">
        <v>172</v>
      </c>
      <c r="R25" s="150" t="s">
        <v>1120</v>
      </c>
      <c r="T25" s="156" t="s">
        <v>172</v>
      </c>
      <c r="AD25" s="159" t="s">
        <v>1124</v>
      </c>
      <c r="AV25" s="160" t="s">
        <v>298</v>
      </c>
      <c r="BD25" s="150" t="s">
        <v>1117</v>
      </c>
      <c r="BJ25" s="156" t="s">
        <v>165</v>
      </c>
    </row>
    <row r="26" spans="7:67" x14ac:dyDescent="0.25">
      <c r="Q26" s="156" t="s">
        <v>1125</v>
      </c>
      <c r="R26" s="150" t="s">
        <v>1120</v>
      </c>
      <c r="T26" s="156" t="s">
        <v>1125</v>
      </c>
      <c r="AD26" s="156" t="s">
        <v>1113</v>
      </c>
      <c r="BD26" s="150" t="s">
        <v>165</v>
      </c>
      <c r="BJ26" s="156" t="s">
        <v>1049</v>
      </c>
    </row>
    <row r="27" spans="7:67" x14ac:dyDescent="0.25">
      <c r="Q27" s="156" t="s">
        <v>1049</v>
      </c>
      <c r="R27" s="150" t="s">
        <v>1120</v>
      </c>
      <c r="T27" s="156" t="s">
        <v>1049</v>
      </c>
      <c r="AD27" s="159" t="s">
        <v>548</v>
      </c>
      <c r="BD27" s="150" t="s">
        <v>259</v>
      </c>
      <c r="BJ27" s="156" t="s">
        <v>1020</v>
      </c>
    </row>
    <row r="28" spans="7:67" ht="15.75" thickBot="1" x14ac:dyDescent="0.3">
      <c r="Q28" s="161" t="s">
        <v>768</v>
      </c>
      <c r="R28" s="150" t="s">
        <v>113</v>
      </c>
      <c r="T28" s="161" t="s">
        <v>768</v>
      </c>
      <c r="AD28" s="156" t="s">
        <v>172</v>
      </c>
      <c r="BD28" s="150" t="s">
        <v>1021</v>
      </c>
      <c r="BJ28" s="156" t="s">
        <v>1030</v>
      </c>
    </row>
    <row r="29" spans="7:67" x14ac:dyDescent="0.25">
      <c r="AD29" s="156" t="s">
        <v>1125</v>
      </c>
      <c r="BD29" s="150" t="s">
        <v>1090</v>
      </c>
      <c r="BJ29" s="156" t="s">
        <v>1040</v>
      </c>
    </row>
    <row r="30" spans="7:67" x14ac:dyDescent="0.25">
      <c r="AD30" s="156" t="s">
        <v>1049</v>
      </c>
      <c r="BD30" s="150" t="s">
        <v>1126</v>
      </c>
      <c r="BJ30" s="159" t="s">
        <v>1061</v>
      </c>
    </row>
    <row r="31" spans="7:67" ht="15.75" thickBot="1" x14ac:dyDescent="0.3">
      <c r="AD31" s="161" t="s">
        <v>1041</v>
      </c>
      <c r="BD31" s="150" t="s">
        <v>996</v>
      </c>
      <c r="BJ31" s="159" t="s">
        <v>1127</v>
      </c>
    </row>
    <row r="32" spans="7:67" ht="15.75" thickBot="1" x14ac:dyDescent="0.3">
      <c r="BD32" s="150" t="s">
        <v>980</v>
      </c>
      <c r="BJ32" s="161" t="s">
        <v>1085</v>
      </c>
    </row>
    <row r="33" spans="56:56" x14ac:dyDescent="0.25">
      <c r="BD33" s="150" t="s">
        <v>652</v>
      </c>
    </row>
    <row r="34" spans="56:56" x14ac:dyDescent="0.25">
      <c r="BD34" s="150" t="s">
        <v>1082</v>
      </c>
    </row>
    <row r="35" spans="56:56" x14ac:dyDescent="0.25">
      <c r="BD35" s="150" t="s">
        <v>272</v>
      </c>
    </row>
    <row r="36" spans="56:56" x14ac:dyDescent="0.25">
      <c r="BD36" s="150" t="s">
        <v>1128</v>
      </c>
    </row>
    <row r="37" spans="56:56" x14ac:dyDescent="0.25">
      <c r="BD37" s="150" t="s">
        <v>1129</v>
      </c>
    </row>
    <row r="38" spans="56:56" x14ac:dyDescent="0.25">
      <c r="BD38" s="150" t="s">
        <v>1130</v>
      </c>
    </row>
    <row r="39" spans="56:56" x14ac:dyDescent="0.25">
      <c r="BD39" s="150" t="s">
        <v>1131</v>
      </c>
    </row>
    <row r="40" spans="56:56" x14ac:dyDescent="0.25">
      <c r="BD40" s="150" t="s">
        <v>1073</v>
      </c>
    </row>
    <row r="41" spans="56:56" x14ac:dyDescent="0.25">
      <c r="BD41" s="150" t="s">
        <v>1040</v>
      </c>
    </row>
    <row r="42" spans="56:56" x14ac:dyDescent="0.25">
      <c r="BD42" s="150" t="s">
        <v>1004</v>
      </c>
    </row>
    <row r="43" spans="56:56" x14ac:dyDescent="0.25">
      <c r="BD43" s="150" t="s">
        <v>1132</v>
      </c>
    </row>
    <row r="44" spans="56:56" x14ac:dyDescent="0.25">
      <c r="BD44" s="150" t="s">
        <v>1030</v>
      </c>
    </row>
    <row r="45" spans="56:56" x14ac:dyDescent="0.25">
      <c r="BD45" s="150" t="s">
        <v>634</v>
      </c>
    </row>
    <row r="46" spans="56:56" x14ac:dyDescent="0.25">
      <c r="BD46" s="150" t="s">
        <v>399</v>
      </c>
    </row>
    <row r="47" spans="56:56" x14ac:dyDescent="0.25">
      <c r="BD47" s="150" t="s">
        <v>1007</v>
      </c>
    </row>
    <row r="48" spans="56:56" x14ac:dyDescent="0.25">
      <c r="BD48" s="150" t="s">
        <v>998</v>
      </c>
    </row>
    <row r="49" spans="56:56" x14ac:dyDescent="0.25">
      <c r="BD49" s="150" t="s">
        <v>1005</v>
      </c>
    </row>
    <row r="50" spans="56:56" x14ac:dyDescent="0.25">
      <c r="BD50" s="150" t="s">
        <v>345</v>
      </c>
    </row>
    <row r="51" spans="56:56" x14ac:dyDescent="0.25">
      <c r="BD51" s="150" t="s">
        <v>292</v>
      </c>
    </row>
    <row r="52" spans="56:56" x14ac:dyDescent="0.25">
      <c r="BD52" s="150" t="s">
        <v>278</v>
      </c>
    </row>
    <row r="53" spans="56:56" x14ac:dyDescent="0.25">
      <c r="BD53" s="150" t="s">
        <v>1023</v>
      </c>
    </row>
    <row r="54" spans="56:56" x14ac:dyDescent="0.25">
      <c r="BD54" s="150" t="s">
        <v>322</v>
      </c>
    </row>
    <row r="55" spans="56:56" x14ac:dyDescent="0.25">
      <c r="BD55" s="150" t="s">
        <v>172</v>
      </c>
    </row>
    <row r="56" spans="56:56" x14ac:dyDescent="0.25">
      <c r="BD56" s="150" t="s">
        <v>396</v>
      </c>
    </row>
    <row r="57" spans="56:56" x14ac:dyDescent="0.25">
      <c r="BD57" s="150" t="s">
        <v>1113</v>
      </c>
    </row>
    <row r="58" spans="56:56" x14ac:dyDescent="0.25">
      <c r="BD58" s="150" t="s">
        <v>1028</v>
      </c>
    </row>
    <row r="59" spans="56:56" x14ac:dyDescent="0.25">
      <c r="BD59" s="150" t="s">
        <v>1039</v>
      </c>
    </row>
    <row r="60" spans="56:56" x14ac:dyDescent="0.25">
      <c r="BD60" s="150" t="s">
        <v>987</v>
      </c>
    </row>
    <row r="61" spans="56:56" x14ac:dyDescent="0.25">
      <c r="BD61" s="150" t="s">
        <v>1133</v>
      </c>
    </row>
    <row r="62" spans="56:56" x14ac:dyDescent="0.25">
      <c r="BD62" s="150" t="s">
        <v>531</v>
      </c>
    </row>
    <row r="63" spans="56:56" x14ac:dyDescent="0.25">
      <c r="BD63" s="150" t="s">
        <v>1009</v>
      </c>
    </row>
    <row r="64" spans="56:56" x14ac:dyDescent="0.25">
      <c r="BD64" s="150" t="s">
        <v>1105</v>
      </c>
    </row>
    <row r="65" spans="56:56" x14ac:dyDescent="0.25">
      <c r="BD65" s="155" t="s">
        <v>1134</v>
      </c>
    </row>
    <row r="66" spans="56:56" x14ac:dyDescent="0.25">
      <c r="BD66" s="150" t="s">
        <v>646</v>
      </c>
    </row>
    <row r="67" spans="56:56" x14ac:dyDescent="0.25">
      <c r="BD67" s="150" t="s">
        <v>1049</v>
      </c>
    </row>
    <row r="68" spans="56:56" x14ac:dyDescent="0.25">
      <c r="BD68" s="150" t="s">
        <v>1084</v>
      </c>
    </row>
    <row r="69" spans="56:56" x14ac:dyDescent="0.25">
      <c r="BD69" s="150" t="s">
        <v>354</v>
      </c>
    </row>
    <row r="70" spans="56:56" x14ac:dyDescent="0.25">
      <c r="BD70" s="150" t="s">
        <v>1135</v>
      </c>
    </row>
    <row r="71" spans="56:56" x14ac:dyDescent="0.25">
      <c r="BD71" s="150" t="s">
        <v>1078</v>
      </c>
    </row>
    <row r="72" spans="56:56" x14ac:dyDescent="0.25">
      <c r="BD72" s="150" t="s">
        <v>1020</v>
      </c>
    </row>
    <row r="73" spans="56:56" x14ac:dyDescent="0.25">
      <c r="BD73" s="150" t="s">
        <v>1092</v>
      </c>
    </row>
    <row r="74" spans="56:56" x14ac:dyDescent="0.25">
      <c r="BD74" s="150" t="s">
        <v>1071</v>
      </c>
    </row>
    <row r="75" spans="56:56" x14ac:dyDescent="0.25">
      <c r="BD75" s="150" t="s">
        <v>1083</v>
      </c>
    </row>
    <row r="76" spans="56:56" x14ac:dyDescent="0.25">
      <c r="BD76" s="150" t="s">
        <v>1098</v>
      </c>
    </row>
    <row r="77" spans="56:56" x14ac:dyDescent="0.25">
      <c r="BD77" s="150" t="s">
        <v>1091</v>
      </c>
    </row>
    <row r="78" spans="56:56" x14ac:dyDescent="0.25">
      <c r="BD78" s="150" t="s">
        <v>451</v>
      </c>
    </row>
    <row r="79" spans="56:56" x14ac:dyDescent="0.25">
      <c r="BD79" s="150" t="s">
        <v>649</v>
      </c>
    </row>
    <row r="80" spans="56:56" x14ac:dyDescent="0.25">
      <c r="BD80" s="150" t="s">
        <v>986</v>
      </c>
    </row>
    <row r="81" spans="56:56" x14ac:dyDescent="0.25">
      <c r="BD81" s="150" t="s">
        <v>286</v>
      </c>
    </row>
    <row r="82" spans="56:56" x14ac:dyDescent="0.25">
      <c r="BD82" s="150" t="s">
        <v>298</v>
      </c>
    </row>
    <row r="83" spans="56:56" x14ac:dyDescent="0.25">
      <c r="BD83" s="150" t="s">
        <v>1136</v>
      </c>
    </row>
    <row r="84" spans="56:56" x14ac:dyDescent="0.25">
      <c r="BD84" s="150" t="s">
        <v>201</v>
      </c>
    </row>
    <row r="85" spans="56:56" x14ac:dyDescent="0.25">
      <c r="BD85" s="150" t="s">
        <v>306</v>
      </c>
    </row>
    <row r="86" spans="56:56" x14ac:dyDescent="0.25">
      <c r="BD86" s="150" t="s">
        <v>984</v>
      </c>
    </row>
    <row r="87" spans="56:56" x14ac:dyDescent="0.25">
      <c r="BD87" s="150" t="s">
        <v>1019</v>
      </c>
    </row>
    <row r="88" spans="56:56" x14ac:dyDescent="0.25">
      <c r="BD88" s="150" t="s">
        <v>993</v>
      </c>
    </row>
    <row r="89" spans="56:56" x14ac:dyDescent="0.25">
      <c r="BD89" s="150" t="s">
        <v>381</v>
      </c>
    </row>
    <row r="90" spans="56:56" x14ac:dyDescent="0.25">
      <c r="BD90" s="150" t="s">
        <v>312</v>
      </c>
    </row>
    <row r="91" spans="56:56" x14ac:dyDescent="0.25">
      <c r="BD91" s="150" t="s">
        <v>1137</v>
      </c>
    </row>
    <row r="92" spans="56:56" x14ac:dyDescent="0.25">
      <c r="BD92" s="150" t="s">
        <v>1022</v>
      </c>
    </row>
    <row r="93" spans="56:56" x14ac:dyDescent="0.25">
      <c r="BD93" s="150" t="s">
        <v>1138</v>
      </c>
    </row>
    <row r="94" spans="56:56" x14ac:dyDescent="0.25">
      <c r="BD94" s="150" t="s">
        <v>123</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Φύλλο7"/>
  <dimension ref="B2:J74"/>
  <sheetViews>
    <sheetView topLeftCell="A40" workbookViewId="0">
      <selection activeCell="I19" sqref="I19"/>
    </sheetView>
  </sheetViews>
  <sheetFormatPr defaultColWidth="9.140625" defaultRowHeight="15" x14ac:dyDescent="0.25"/>
  <cols>
    <col min="1" max="1" width="10.85546875" customWidth="1"/>
    <col min="2" max="2" width="32" customWidth="1"/>
    <col min="3" max="3" width="22" customWidth="1"/>
    <col min="4" max="4" width="15.7109375" customWidth="1"/>
    <col min="5" max="5" width="10.28515625" customWidth="1"/>
    <col min="6" max="6" width="44.5703125" bestFit="1" customWidth="1"/>
    <col min="7" max="7" width="21.5703125" customWidth="1"/>
    <col min="8" max="9" width="10.5703125" customWidth="1"/>
    <col min="11" max="11" width="12.7109375" customWidth="1"/>
    <col min="12" max="12" width="11.5703125" customWidth="1"/>
    <col min="17" max="17" width="19.140625" customWidth="1"/>
    <col min="18" max="18" width="15.42578125" customWidth="1"/>
  </cols>
  <sheetData>
    <row r="2" spans="2:10" x14ac:dyDescent="0.25">
      <c r="B2" s="360" t="s">
        <v>1139</v>
      </c>
      <c r="C2" s="361" t="s">
        <v>1140</v>
      </c>
      <c r="D2" s="361" t="s">
        <v>1141</v>
      </c>
      <c r="E2" s="361" t="s">
        <v>1142</v>
      </c>
      <c r="F2" s="362" t="s">
        <v>1143</v>
      </c>
    </row>
    <row r="3" spans="2:10" x14ac:dyDescent="0.25">
      <c r="B3" s="27" t="s">
        <v>1144</v>
      </c>
      <c r="C3" s="28">
        <f>COUNTIFS(tblESD[Κατηγορία],"Ορόσημο",tblESD[υπο_διαγραφη],"")</f>
        <v>218</v>
      </c>
      <c r="D3" s="29"/>
      <c r="E3" s="30"/>
      <c r="F3" s="98" t="s">
        <v>1145</v>
      </c>
    </row>
    <row r="4" spans="2:10" x14ac:dyDescent="0.25">
      <c r="B4" s="31" t="s">
        <v>1146</v>
      </c>
      <c r="C4" s="32">
        <f>COUNTIFS(tblESD[Κατηγορία],"Δράση",tblESD[υπο_διαγραφη],"")</f>
        <v>29</v>
      </c>
      <c r="D4" s="33"/>
      <c r="F4" s="95" t="s">
        <v>1145</v>
      </c>
    </row>
    <row r="5" spans="2:10" ht="16.5" thickBot="1" x14ac:dyDescent="0.3">
      <c r="B5" s="34" t="s">
        <v>1147</v>
      </c>
      <c r="C5" s="35">
        <f>COUNTIFS(tblESD[Κατηγορία],"Έργο",tblESD[υπο_διαγραφη],"")</f>
        <v>82</v>
      </c>
      <c r="D5" s="33"/>
      <c r="F5" s="95" t="s">
        <v>1145</v>
      </c>
    </row>
    <row r="6" spans="2:10" ht="15.75" x14ac:dyDescent="0.25">
      <c r="B6" s="36" t="s">
        <v>112</v>
      </c>
      <c r="C6" s="37">
        <f>COUNTIFS(tblESD[Έναρξη],"&lt;&gt;",tblESD[Κατηγορία],"Έργο",tblESD[υπο_διαγραφη],"")</f>
        <v>82</v>
      </c>
      <c r="D6" s="38">
        <f>C6/$C$5</f>
        <v>1</v>
      </c>
      <c r="E6" s="39">
        <f>C6-$C$5</f>
        <v>0</v>
      </c>
      <c r="F6" s="96" t="s">
        <v>1148</v>
      </c>
    </row>
    <row r="7" spans="2:10" ht="15.75" x14ac:dyDescent="0.25">
      <c r="B7" s="40" t="s">
        <v>113</v>
      </c>
      <c r="C7" s="41">
        <f>COUNTIFS(tblESD[Ολοκλήρωση],"&lt;&gt;",tblESD[Κατηγορία],"Έργο",tblESD[υπο_διαγραφη],"")</f>
        <v>82</v>
      </c>
      <c r="D7" s="42">
        <f>C7/$C$5</f>
        <v>1</v>
      </c>
      <c r="E7" s="43">
        <f>C7-$C$5</f>
        <v>0</v>
      </c>
      <c r="F7" s="53" t="s">
        <v>1148</v>
      </c>
      <c r="J7" s="140" t="s">
        <v>1149</v>
      </c>
    </row>
    <row r="8" spans="2:10" ht="22.5" x14ac:dyDescent="0.25">
      <c r="B8" s="44" t="s">
        <v>1150</v>
      </c>
      <c r="C8" s="41">
        <f>COUNTIFS(tblESD[Εξασφαλισμένη χρηματοδότηση],"&lt;&gt;",tblESD[Κατηγορία],"Έργο",tblESD[υπο_διαγραφη],"")</f>
        <v>82</v>
      </c>
      <c r="D8" s="42">
        <f>C8/$C$5</f>
        <v>1</v>
      </c>
      <c r="E8" s="43">
        <f>C8-$C$5</f>
        <v>0</v>
      </c>
      <c r="F8" s="53" t="s">
        <v>1148</v>
      </c>
      <c r="I8">
        <v>1</v>
      </c>
      <c r="J8" s="333"/>
    </row>
    <row r="9" spans="2:10" ht="15.75" x14ac:dyDescent="0.25">
      <c r="B9" s="45" t="s">
        <v>124</v>
      </c>
      <c r="C9" s="46">
        <f>COUNTIFS(tblESD[[Ένδειξη Κόστους ]],"&lt;&gt;",tblESD[Κατηγορία],"Έργο",tblESD[Εξασφαλισμένη χρηματοδότηση],"ΝΑΙ",tblESD[υπο_διαγραφη],"")</f>
        <v>43</v>
      </c>
      <c r="D9" s="47">
        <f>C9/$C$23</f>
        <v>1</v>
      </c>
      <c r="E9" s="48">
        <f>C9-C23</f>
        <v>0</v>
      </c>
      <c r="F9" s="49" t="s">
        <v>1151</v>
      </c>
      <c r="I9">
        <v>2</v>
      </c>
      <c r="J9" s="333"/>
    </row>
    <row r="10" spans="2:10" ht="15.75" x14ac:dyDescent="0.25">
      <c r="B10" s="50" t="s">
        <v>1152</v>
      </c>
      <c r="C10" s="51">
        <f>COUNTIFS(tblESD[Περιγραφή],"",tblESD[Κατηγορία],"Δράση",tblESD[υπο_διαγραφη],0)</f>
        <v>0</v>
      </c>
      <c r="D10" s="42">
        <f>C10/$C$4</f>
        <v>0</v>
      </c>
      <c r="E10" s="43" t="str">
        <f>IF(C10&gt;0,(C10* -1),"")</f>
        <v/>
      </c>
      <c r="F10" s="53" t="s">
        <v>1153</v>
      </c>
      <c r="I10">
        <v>3</v>
      </c>
      <c r="J10" s="333"/>
    </row>
    <row r="11" spans="2:10" ht="15.75" x14ac:dyDescent="0.25">
      <c r="B11" s="54" t="s">
        <v>1154</v>
      </c>
      <c r="C11" s="51">
        <f>COUNTIFS(tblESD[Περιγραφή],"",tblESD[Κατηγορία],"Έργο",tblESD[υπο_διαγραφη],"")</f>
        <v>0</v>
      </c>
      <c r="D11" s="42">
        <f>C11/$C$5</f>
        <v>0</v>
      </c>
      <c r="E11" s="43" t="str">
        <f t="shared" ref="E11:E22" si="0">IF(C11&gt;0,(C11* -1),"")</f>
        <v/>
      </c>
      <c r="F11" s="53" t="s">
        <v>1148</v>
      </c>
      <c r="I11">
        <v>4</v>
      </c>
      <c r="J11" s="333"/>
    </row>
    <row r="12" spans="2:10" ht="15.75" x14ac:dyDescent="0.25">
      <c r="B12" s="54" t="s">
        <v>1155</v>
      </c>
      <c r="C12" s="51">
        <f>COUNTIFS(tblESD[nror],0, tblESD[υπο_διαγραφη],"",tblESD[Κατηγορία],"Έργο")</f>
        <v>3</v>
      </c>
      <c r="D12" s="42">
        <f>C12/$C$5</f>
        <v>3.6585365853658534E-2</v>
      </c>
      <c r="E12" s="43">
        <f t="shared" si="0"/>
        <v>-3</v>
      </c>
      <c r="F12" s="53" t="s">
        <v>1148</v>
      </c>
    </row>
    <row r="13" spans="2:10" ht="15.75" x14ac:dyDescent="0.25">
      <c r="B13" s="54" t="s">
        <v>1156</v>
      </c>
      <c r="C13" s="51">
        <f>COUNTIFS(tblESD[Τίτλος],"[Τίτλος_Ορόσημο]",tblESD[υπο_διαγραφη],"")</f>
        <v>0</v>
      </c>
      <c r="D13" s="42">
        <f>C13/$C$5</f>
        <v>0</v>
      </c>
      <c r="E13" s="43" t="str">
        <f t="shared" si="0"/>
        <v/>
      </c>
      <c r="F13" s="53" t="s">
        <v>1157</v>
      </c>
    </row>
    <row r="14" spans="2:10" ht="15.75" x14ac:dyDescent="0.25">
      <c r="B14" s="54" t="s">
        <v>1158</v>
      </c>
      <c r="C14" s="51">
        <f>COUNTIFS(tblESD[Τίτλος],"",tblESD[Κατηγορία],"Έργο")</f>
        <v>0</v>
      </c>
      <c r="D14" s="42">
        <f>C14/$C$5</f>
        <v>0</v>
      </c>
      <c r="E14" s="43" t="str">
        <f t="shared" si="0"/>
        <v/>
      </c>
      <c r="F14" s="53" t="s">
        <v>1159</v>
      </c>
    </row>
    <row r="15" spans="2:10" ht="15.75" x14ac:dyDescent="0.25">
      <c r="B15" s="54" t="s">
        <v>1160</v>
      </c>
      <c r="C15" s="51">
        <f>COUNTIFS(tblESD[Τίτλος],"",tblESD[Κατηγορία],"Ορόσημο")</f>
        <v>0</v>
      </c>
      <c r="D15" s="55">
        <f>C15/C3</f>
        <v>0</v>
      </c>
      <c r="E15" s="43" t="str">
        <f t="shared" si="0"/>
        <v/>
      </c>
      <c r="F15" s="53" t="s">
        <v>1161</v>
      </c>
    </row>
    <row r="16" spans="2:10" ht="15.75" x14ac:dyDescent="0.25">
      <c r="B16" s="54" t="s">
        <v>1162</v>
      </c>
      <c r="C16" s="51">
        <f>COUNTIFS(tblESD[Τίτλος],"",tblESD[Κατηγορία],"Δράση")</f>
        <v>0</v>
      </c>
      <c r="D16" s="42">
        <f>C16/$C$4</f>
        <v>0</v>
      </c>
      <c r="E16" s="43" t="str">
        <f t="shared" si="0"/>
        <v/>
      </c>
      <c r="F16" s="53" t="s">
        <v>1163</v>
      </c>
    </row>
    <row r="17" spans="2:6" ht="15.75" x14ac:dyDescent="0.25">
      <c r="B17" s="54" t="s">
        <v>1164</v>
      </c>
      <c r="C17" s="51">
        <f>COUNTIFS(tblESD[Ολοκλήρωση],"&lt;1/1/2026",tblESD[Κατηγορία],"Έργο")</f>
        <v>0</v>
      </c>
      <c r="D17" s="42">
        <f>C17/$C$5</f>
        <v>0</v>
      </c>
      <c r="E17" s="43" t="str">
        <f t="shared" si="0"/>
        <v/>
      </c>
      <c r="F17" s="53" t="s">
        <v>1159</v>
      </c>
    </row>
    <row r="18" spans="2:6" ht="15.75" x14ac:dyDescent="0.25">
      <c r="B18" s="54" t="s">
        <v>1165</v>
      </c>
      <c r="C18" s="51">
        <f>COUNTIFS(tblESD[Ολοκλήρωση],"&lt;1/1/2026",tblESD[Κατηγορία],"Ορόσημο")</f>
        <v>0</v>
      </c>
      <c r="D18" s="42">
        <f>C18/$C$4</f>
        <v>0</v>
      </c>
      <c r="E18" s="43" t="str">
        <f t="shared" si="0"/>
        <v/>
      </c>
      <c r="F18" s="53" t="s">
        <v>1161</v>
      </c>
    </row>
    <row r="19" spans="2:6" ht="15.75" x14ac:dyDescent="0.25">
      <c r="B19" s="54" t="s">
        <v>1166</v>
      </c>
      <c r="C19" s="51">
        <f>COUNTIFS(tblESD[Ολοκλήρωση],"&gt;31/12/2026",tblESD[Κατηγορία],"Ορόσημο")</f>
        <v>0</v>
      </c>
      <c r="D19" s="42">
        <f>C19/$C$3</f>
        <v>0</v>
      </c>
      <c r="E19" s="43" t="str">
        <f t="shared" si="0"/>
        <v/>
      </c>
      <c r="F19" s="53" t="s">
        <v>1161</v>
      </c>
    </row>
    <row r="20" spans="2:6" ht="15.75" x14ac:dyDescent="0.25">
      <c r="B20" s="54" t="s">
        <v>1167</v>
      </c>
      <c r="C20" s="51">
        <f>COUNTIFS(tblESD[Έναρξη],"&lt;&gt;",tblESD[Κατηγορία],"Ορόσημο")</f>
        <v>0</v>
      </c>
      <c r="D20" s="42">
        <f>C20/$C$3</f>
        <v>0</v>
      </c>
      <c r="E20" s="43" t="str">
        <f t="shared" si="0"/>
        <v/>
      </c>
      <c r="F20" s="53" t="s">
        <v>1161</v>
      </c>
    </row>
    <row r="21" spans="2:6" ht="15.75" x14ac:dyDescent="0.25">
      <c r="B21" s="54" t="s">
        <v>1168</v>
      </c>
      <c r="C21" s="51">
        <f>COUNTIFS(tblESD[Α/Α Δραστηριότητας],"",tblESD[Κατηγορία],"Έργο")</f>
        <v>0</v>
      </c>
      <c r="D21" s="42">
        <f>C21/$C$5</f>
        <v>0</v>
      </c>
      <c r="E21" s="43" t="str">
        <f t="shared" si="0"/>
        <v/>
      </c>
      <c r="F21" s="53" t="s">
        <v>1159</v>
      </c>
    </row>
    <row r="22" spans="2:6" ht="16.5" thickBot="1" x14ac:dyDescent="0.3">
      <c r="B22" s="56" t="s">
        <v>1169</v>
      </c>
      <c r="C22" s="57">
        <f>COUNTIFS(tblESD[Α/Α Δραστηριότητας],"",tblESD[Κατηγορία],"Ορόσημο")</f>
        <v>0</v>
      </c>
      <c r="D22" s="84">
        <f>C22/$C$3</f>
        <v>0</v>
      </c>
      <c r="E22" s="86" t="str">
        <f t="shared" si="0"/>
        <v/>
      </c>
      <c r="F22" s="85" t="s">
        <v>1161</v>
      </c>
    </row>
    <row r="23" spans="2:6" x14ac:dyDescent="0.25">
      <c r="B23" s="58" t="s">
        <v>1170</v>
      </c>
      <c r="C23" s="59">
        <f>COUNTIFS(tblESD[Εξασφαλισμένη χρηματοδότηση],"ΝΑΙ",tblESD[Κατηγορία],"Έργο")</f>
        <v>43</v>
      </c>
      <c r="D23" s="42">
        <f>C23/C8</f>
        <v>0.52439024390243905</v>
      </c>
      <c r="E23" s="52"/>
      <c r="F23" s="60" t="s">
        <v>1171</v>
      </c>
    </row>
    <row r="24" spans="2:6" x14ac:dyDescent="0.25">
      <c r="B24" s="61" t="s">
        <v>1172</v>
      </c>
      <c r="C24" s="59">
        <f>COUNTIFS(tblESD[ΕΣΠΑ],"✓",tblESD[Κατηγορία],"Έργο")</f>
        <v>4</v>
      </c>
      <c r="D24" s="42">
        <f>C24/$C$5</f>
        <v>4.878048780487805E-2</v>
      </c>
      <c r="E24" s="52"/>
      <c r="F24" s="70" t="s">
        <v>1159</v>
      </c>
    </row>
    <row r="25" spans="2:6" x14ac:dyDescent="0.25">
      <c r="B25" s="61" t="s">
        <v>1173</v>
      </c>
      <c r="C25" s="59">
        <f>COUNTIFS(tblESD[TAA],"✓",tblESD[Κατηγορία],"Έργο")</f>
        <v>4</v>
      </c>
      <c r="D25" s="42">
        <f t="shared" ref="D25:D30" si="1">C25/$C$5</f>
        <v>4.878048780487805E-2</v>
      </c>
      <c r="E25" s="52"/>
      <c r="F25" s="70" t="s">
        <v>1159</v>
      </c>
    </row>
    <row r="26" spans="2:6" x14ac:dyDescent="0.25">
      <c r="B26" s="61" t="s">
        <v>1174</v>
      </c>
      <c r="C26" s="59">
        <f>COUNTIFS(tblESD[ΠΔΕ],"✓",tblESD[Κατηγορία],"Έργο")</f>
        <v>2</v>
      </c>
      <c r="D26" s="42">
        <f t="shared" si="1"/>
        <v>2.4390243902439025E-2</v>
      </c>
      <c r="E26" s="52"/>
      <c r="F26" s="70" t="s">
        <v>1159</v>
      </c>
    </row>
    <row r="27" spans="2:6" x14ac:dyDescent="0.25">
      <c r="B27" s="61" t="s">
        <v>1175</v>
      </c>
      <c r="C27" s="59">
        <f>COUNTIFS(tblESD[Συναρμόδια Υπουργεία/ Φορείς],"&lt;&gt;",tblESD[Κατηγορία],"Έργο")</f>
        <v>27</v>
      </c>
      <c r="D27" s="42">
        <f t="shared" si="1"/>
        <v>0.32926829268292684</v>
      </c>
      <c r="E27" s="52"/>
      <c r="F27" s="70" t="s">
        <v>1159</v>
      </c>
    </row>
    <row r="28" spans="2:6" x14ac:dyDescent="0.25">
      <c r="B28" s="63" t="s">
        <v>1176</v>
      </c>
      <c r="C28" s="59">
        <f>COUNTIFS(tblESD[MTFSP/NRP/CSRs],"✓",tblESD[Κατηγορία],"Έργο")</f>
        <v>4</v>
      </c>
      <c r="D28" s="42">
        <f t="shared" si="1"/>
        <v>4.878048780487805E-2</v>
      </c>
      <c r="E28" s="52"/>
      <c r="F28" s="70" t="s">
        <v>1159</v>
      </c>
    </row>
    <row r="29" spans="2:6" x14ac:dyDescent="0.25">
      <c r="B29" s="61" t="s">
        <v>1177</v>
      </c>
      <c r="C29" s="59">
        <f>COUNTIFS(tblESD[MTFSP/NRP/CSRs],"&lt;&gt;",tblESD[Κατηγορία],"Έργο")</f>
        <v>4</v>
      </c>
      <c r="D29" s="42">
        <f t="shared" si="1"/>
        <v>4.878048780487805E-2</v>
      </c>
      <c r="E29" s="52"/>
      <c r="F29" s="70" t="s">
        <v>1159</v>
      </c>
    </row>
    <row r="30" spans="2:6" x14ac:dyDescent="0.25">
      <c r="B30" s="64" t="s">
        <v>1178</v>
      </c>
      <c r="C30" s="65">
        <f>COUNTIFS(tblESD[VNR],"&lt;&gt;",tblESD[Κατηγορία],"Έργο")</f>
        <v>14</v>
      </c>
      <c r="D30" s="66">
        <f t="shared" si="1"/>
        <v>0.17073170731707318</v>
      </c>
      <c r="E30" s="67"/>
      <c r="F30" s="94" t="s">
        <v>1159</v>
      </c>
    </row>
    <row r="31" spans="2:6" ht="15.75" x14ac:dyDescent="0.25">
      <c r="B31" s="68" t="s">
        <v>1179</v>
      </c>
      <c r="C31" s="69">
        <f>COUNTIFS(tblESD[Εμβληματικά / RRP],"✓",tblESD[Κατηγορία],"Έργο")</f>
        <v>25</v>
      </c>
      <c r="D31" s="42">
        <f>C31/$C$5</f>
        <v>0.3048780487804878</v>
      </c>
      <c r="E31" s="52"/>
      <c r="F31" s="70" t="s">
        <v>1159</v>
      </c>
    </row>
    <row r="32" spans="2:6" ht="15.75" x14ac:dyDescent="0.25">
      <c r="B32" s="71" t="s">
        <v>1180</v>
      </c>
      <c r="C32" s="72">
        <f>COUNTIFS(tblESD[Εμβληματικά / RRP],"✓",tblESD[Κατηγορία],"Έργο",tblESD[Είδος Έργου],"Επένδυση")</f>
        <v>8</v>
      </c>
      <c r="D32" s="1">
        <f>C32/$C$31</f>
        <v>0.32</v>
      </c>
      <c r="E32" s="52"/>
      <c r="F32" s="70" t="s">
        <v>1181</v>
      </c>
    </row>
    <row r="33" spans="2:6" ht="15.75" x14ac:dyDescent="0.25">
      <c r="B33" s="107" t="s">
        <v>1182</v>
      </c>
      <c r="C33" s="72">
        <f>COUNTIFS(tblESD[Εμβληματικά / RRP],"✓",tblESD[Κατηγορία],"Έργο",tblESD[Είδος Έργου],"Μεταρρύθμιση")</f>
        <v>17</v>
      </c>
      <c r="D33" s="1">
        <f>C33/$C$31</f>
        <v>0.68</v>
      </c>
      <c r="E33" s="52"/>
      <c r="F33" s="70" t="s">
        <v>1181</v>
      </c>
    </row>
    <row r="34" spans="2:6" x14ac:dyDescent="0.25">
      <c r="B34" s="108" t="s">
        <v>1183</v>
      </c>
      <c r="C34" s="109">
        <f>COUNTIFS(tblESD[Εμβληματικά / RRP],"✓",tblESD[Κατηγορία],"Ορόσημο")</f>
        <v>68</v>
      </c>
      <c r="D34" s="110">
        <f>C34/C3</f>
        <v>0.31192660550458717</v>
      </c>
      <c r="E34" s="111"/>
      <c r="F34" s="112" t="s">
        <v>1161</v>
      </c>
    </row>
    <row r="35" spans="2:6" x14ac:dyDescent="0.25">
      <c r="B35" s="74" t="s">
        <v>1184</v>
      </c>
      <c r="C35" s="75" t="s">
        <v>1185</v>
      </c>
      <c r="D35" s="118" t="str">
        <f>ROUND(C34/C31,2) &amp; " ορόσημα ανά έργο"</f>
        <v>2,72 ορόσημα ανά έργο</v>
      </c>
      <c r="E35" s="52"/>
    </row>
    <row r="36" spans="2:6" x14ac:dyDescent="0.25">
      <c r="B36" s="76">
        <v>1</v>
      </c>
      <c r="C36" s="363">
        <f>COUNTIFS(tblESD[nror],B36,tblESD[Εμβληματικά / RRP],"✓")</f>
        <v>0</v>
      </c>
      <c r="D36" s="1">
        <f t="shared" ref="D36:D41" si="2">C36/$C$31</f>
        <v>0</v>
      </c>
      <c r="E36" s="52"/>
      <c r="F36" s="70" t="s">
        <v>1181</v>
      </c>
    </row>
    <row r="37" spans="2:6" x14ac:dyDescent="0.25">
      <c r="B37" s="76">
        <v>2</v>
      </c>
      <c r="C37" s="363">
        <f>COUNTIFS(tblESD[nror],B37,tblESD[Εμβληματικά / RRP],"✓")</f>
        <v>16</v>
      </c>
      <c r="D37" s="1">
        <f t="shared" si="2"/>
        <v>0.64</v>
      </c>
      <c r="E37" s="52"/>
      <c r="F37" s="70" t="s">
        <v>1181</v>
      </c>
    </row>
    <row r="38" spans="2:6" x14ac:dyDescent="0.25">
      <c r="B38" s="76">
        <v>3</v>
      </c>
      <c r="C38" s="363">
        <f>COUNTIFS(tblESD[nror],B38,tblESD[Εμβληματικά / RRP],"✓")</f>
        <v>4</v>
      </c>
      <c r="D38" s="1">
        <f t="shared" si="2"/>
        <v>0.16</v>
      </c>
      <c r="E38" s="52"/>
      <c r="F38" s="70" t="s">
        <v>1181</v>
      </c>
    </row>
    <row r="39" spans="2:6" x14ac:dyDescent="0.25">
      <c r="B39" s="76">
        <v>4</v>
      </c>
      <c r="C39" s="363">
        <f>COUNTIFS(tblESD[nror],B39,tblESD[Εμβληματικά / RRP],"✓")</f>
        <v>3</v>
      </c>
      <c r="D39" s="1">
        <f t="shared" si="2"/>
        <v>0.12</v>
      </c>
      <c r="E39" s="52"/>
      <c r="F39" s="70" t="s">
        <v>1181</v>
      </c>
    </row>
    <row r="40" spans="2:6" x14ac:dyDescent="0.25">
      <c r="B40" s="76">
        <v>5</v>
      </c>
      <c r="C40" s="363">
        <f>COUNTIFS(tblESD[nror],B40,tblESD[Εμβληματικά / RRP],"✓")</f>
        <v>1</v>
      </c>
      <c r="D40" s="1">
        <f t="shared" si="2"/>
        <v>0.04</v>
      </c>
      <c r="E40" s="52"/>
      <c r="F40" s="70" t="s">
        <v>1181</v>
      </c>
    </row>
    <row r="41" spans="2:6" x14ac:dyDescent="0.25">
      <c r="B41" s="113" t="s">
        <v>1186</v>
      </c>
      <c r="C41" s="364">
        <f>COUNTIFS(tblESD[nror],"&gt;5",tblESD[Εμβληματικά / RRP],"✓")</f>
        <v>1</v>
      </c>
      <c r="D41" s="114">
        <f t="shared" si="2"/>
        <v>0.04</v>
      </c>
      <c r="E41" s="115"/>
      <c r="F41" s="116" t="s">
        <v>1181</v>
      </c>
    </row>
    <row r="42" spans="2:6" x14ac:dyDescent="0.25">
      <c r="B42" s="102" t="s">
        <v>1187</v>
      </c>
      <c r="C42" s="73">
        <f>COUNTIFS(tblESD[Εμβληματικά / RRP],"-",tblESD[Κατηγορία],"Έργο")</f>
        <v>54</v>
      </c>
      <c r="D42" s="1">
        <f>C42/$C$5</f>
        <v>0.65853658536585369</v>
      </c>
      <c r="E42" s="52"/>
      <c r="F42" s="70" t="s">
        <v>1159</v>
      </c>
    </row>
    <row r="43" spans="2:6" x14ac:dyDescent="0.25">
      <c r="B43" s="117" t="s">
        <v>1188</v>
      </c>
      <c r="C43" s="73">
        <f>COUNTIFS(tblESD[Εμβληματικά / RRP],"-",tblESD[Κατηγορία],"Ορόσημο")</f>
        <v>150</v>
      </c>
      <c r="D43" s="42">
        <f>C43/$C$3</f>
        <v>0.68807339449541283</v>
      </c>
      <c r="E43" s="52"/>
      <c r="F43" s="70" t="s">
        <v>1161</v>
      </c>
    </row>
    <row r="44" spans="2:6" x14ac:dyDescent="0.25">
      <c r="B44" s="99" t="s">
        <v>1184</v>
      </c>
      <c r="C44" s="100" t="s">
        <v>1185</v>
      </c>
      <c r="D44" s="118" t="str">
        <f>ROUND(C43/C42,2) &amp; " ορόσημα ανά έργο"</f>
        <v>2,78 ορόσημα ανά έργο</v>
      </c>
      <c r="E44" s="52"/>
    </row>
    <row r="45" spans="2:6" x14ac:dyDescent="0.25">
      <c r="B45" s="101">
        <v>1</v>
      </c>
      <c r="C45" s="363">
        <f>COUNTIFS(tblESD[nror],B45,tblESD[Εμβληματικά / RRP],"-")</f>
        <v>1</v>
      </c>
      <c r="D45" s="1">
        <f t="shared" ref="D45:D50" si="3">C45/$C$42</f>
        <v>1.8518518518518517E-2</v>
      </c>
      <c r="E45" s="52"/>
      <c r="F45" s="70" t="s">
        <v>1189</v>
      </c>
    </row>
    <row r="46" spans="2:6" x14ac:dyDescent="0.25">
      <c r="B46" s="101">
        <v>2</v>
      </c>
      <c r="C46" s="363">
        <f>COUNTIFS(tblESD[nror],B46,tblESD[Εμβληματικά / RRP],"-")</f>
        <v>31</v>
      </c>
      <c r="D46" s="1">
        <f t="shared" si="3"/>
        <v>0.57407407407407407</v>
      </c>
      <c r="E46" s="52"/>
      <c r="F46" s="70" t="s">
        <v>1189</v>
      </c>
    </row>
    <row r="47" spans="2:6" x14ac:dyDescent="0.25">
      <c r="B47" s="101">
        <v>3</v>
      </c>
      <c r="C47" s="363">
        <f>COUNTIFS(tblESD[nror],B47,tblESD[Εμβληματικά / RRP],"-")</f>
        <v>10</v>
      </c>
      <c r="D47" s="1">
        <f t="shared" si="3"/>
        <v>0.18518518518518517</v>
      </c>
      <c r="E47" s="52"/>
      <c r="F47" s="70" t="s">
        <v>1189</v>
      </c>
    </row>
    <row r="48" spans="2:6" x14ac:dyDescent="0.25">
      <c r="B48" s="101">
        <v>4</v>
      </c>
      <c r="C48" s="363">
        <f>COUNTIFS(tblESD[nror],B48,tblESD[Εμβληματικά / RRP],"-")</f>
        <v>6</v>
      </c>
      <c r="D48" s="1">
        <f t="shared" si="3"/>
        <v>0.1111111111111111</v>
      </c>
      <c r="E48" s="52"/>
      <c r="F48" s="70" t="s">
        <v>1189</v>
      </c>
    </row>
    <row r="49" spans="2:6" x14ac:dyDescent="0.25">
      <c r="B49" s="101">
        <v>5</v>
      </c>
      <c r="C49" s="363">
        <f>COUNTIFS(tblESD[nror],B49,tblESD[Εμβληματικά / RRP],"-")</f>
        <v>4</v>
      </c>
      <c r="D49" s="1">
        <f t="shared" si="3"/>
        <v>7.407407407407407E-2</v>
      </c>
      <c r="E49" s="52"/>
      <c r="F49" s="70" t="s">
        <v>1189</v>
      </c>
    </row>
    <row r="50" spans="2:6" x14ac:dyDescent="0.25">
      <c r="B50" s="103" t="s">
        <v>1186</v>
      </c>
      <c r="C50" s="365">
        <f>COUNTIFS(tblESD[nror],"&gt;5",tblESD[Εμβληματικά / RRP],"-")</f>
        <v>1</v>
      </c>
      <c r="D50" s="1">
        <f t="shared" si="3"/>
        <v>1.8518518518518517E-2</v>
      </c>
      <c r="E50" s="52"/>
      <c r="F50" s="70" t="s">
        <v>1189</v>
      </c>
    </row>
    <row r="51" spans="2:6" x14ac:dyDescent="0.25">
      <c r="B51" s="104" t="s">
        <v>1190</v>
      </c>
      <c r="C51" s="119">
        <f>COUNTIF(tblESD[Κατηγορία],"Ορόσημο")</f>
        <v>218</v>
      </c>
      <c r="D51" s="105"/>
      <c r="E51" s="105"/>
      <c r="F51" s="106"/>
    </row>
    <row r="52" spans="2:6" x14ac:dyDescent="0.25">
      <c r="B52" s="77" t="s">
        <v>1184</v>
      </c>
      <c r="C52" s="78" t="s">
        <v>1185</v>
      </c>
      <c r="D52" s="118" t="str">
        <f>ROUND(C51/C5,2) &amp; " ορόσημα ανά έργο"</f>
        <v>2,66 ορόσημα ανά έργο</v>
      </c>
      <c r="E52" s="52"/>
    </row>
    <row r="53" spans="2:6" x14ac:dyDescent="0.25">
      <c r="B53" s="79">
        <v>1</v>
      </c>
      <c r="C53" s="363">
        <f>COUNTIF(tblESD[nror],B53)</f>
        <v>1</v>
      </c>
      <c r="D53" s="1">
        <f t="shared" ref="D53:D58" si="4">C53/$C$5</f>
        <v>1.2195121951219513E-2</v>
      </c>
      <c r="E53" s="52"/>
      <c r="F53" s="70" t="s">
        <v>1159</v>
      </c>
    </row>
    <row r="54" spans="2:6" x14ac:dyDescent="0.25">
      <c r="B54" s="79">
        <v>2</v>
      </c>
      <c r="C54" s="363">
        <f>COUNTIF(tblESD[nror],B54)</f>
        <v>47</v>
      </c>
      <c r="D54" s="1">
        <f t="shared" si="4"/>
        <v>0.57317073170731703</v>
      </c>
      <c r="E54" s="52"/>
      <c r="F54" s="70" t="s">
        <v>1159</v>
      </c>
    </row>
    <row r="55" spans="2:6" x14ac:dyDescent="0.25">
      <c r="B55" s="79">
        <v>3</v>
      </c>
      <c r="C55" s="363">
        <f>COUNTIF(tblESD[nror],B55)</f>
        <v>14</v>
      </c>
      <c r="D55" s="1">
        <f t="shared" si="4"/>
        <v>0.17073170731707318</v>
      </c>
      <c r="E55" s="52"/>
      <c r="F55" s="70" t="s">
        <v>1159</v>
      </c>
    </row>
    <row r="56" spans="2:6" x14ac:dyDescent="0.25">
      <c r="B56" s="79">
        <v>4</v>
      </c>
      <c r="C56" s="363">
        <f>COUNTIF(tblESD[nror],B56)</f>
        <v>9</v>
      </c>
      <c r="D56" s="1">
        <f t="shared" si="4"/>
        <v>0.10975609756097561</v>
      </c>
      <c r="E56" s="52"/>
      <c r="F56" s="70" t="s">
        <v>1159</v>
      </c>
    </row>
    <row r="57" spans="2:6" x14ac:dyDescent="0.25">
      <c r="B57" s="79">
        <v>5</v>
      </c>
      <c r="C57" s="363">
        <f>COUNTIF(tblESD[nror],B57)</f>
        <v>5</v>
      </c>
      <c r="D57" s="1">
        <f t="shared" si="4"/>
        <v>6.097560975609756E-2</v>
      </c>
      <c r="E57" s="52"/>
      <c r="F57" s="70" t="s">
        <v>1159</v>
      </c>
    </row>
    <row r="58" spans="2:6" x14ac:dyDescent="0.25">
      <c r="B58" s="120" t="s">
        <v>1186</v>
      </c>
      <c r="C58" s="365">
        <f>COUNTIF(tblESD[nror],"&gt;5")</f>
        <v>2</v>
      </c>
      <c r="D58" s="1">
        <f t="shared" si="4"/>
        <v>2.4390243902439025E-2</v>
      </c>
      <c r="E58" s="52"/>
      <c r="F58" s="70" t="s">
        <v>1159</v>
      </c>
    </row>
    <row r="59" spans="2:6" x14ac:dyDescent="0.25">
      <c r="B59" s="121" t="s">
        <v>1191</v>
      </c>
      <c r="C59" s="121"/>
      <c r="D59" s="122"/>
      <c r="E59" s="122"/>
      <c r="F59" s="123"/>
    </row>
    <row r="60" spans="2:6" x14ac:dyDescent="0.25">
      <c r="B60" s="79" t="s">
        <v>1192</v>
      </c>
      <c r="C60" s="80">
        <f>COUNTIFS(tblESD[Κατηγορία],"Έργο",tblESD[Είδος Έργου],"Επένδυση")</f>
        <v>23</v>
      </c>
      <c r="D60" s="1">
        <f>C60/$C$5</f>
        <v>0.28048780487804881</v>
      </c>
      <c r="E60" s="52"/>
      <c r="F60" s="70" t="s">
        <v>1159</v>
      </c>
    </row>
    <row r="61" spans="2:6" x14ac:dyDescent="0.25">
      <c r="B61" s="79" t="s">
        <v>1193</v>
      </c>
      <c r="C61" s="80">
        <f>COUNTIFS(tblESD[Κατηγορία],"Έργο",tblESD[Είδος Έργου],"Μεταρρύθμιση")</f>
        <v>25</v>
      </c>
      <c r="D61" s="1">
        <f>C61/$C$5</f>
        <v>0.3048780487804878</v>
      </c>
      <c r="E61" s="52"/>
      <c r="F61" s="70" t="s">
        <v>1159</v>
      </c>
    </row>
    <row r="62" spans="2:6" x14ac:dyDescent="0.25">
      <c r="B62" s="81" t="s">
        <v>1194</v>
      </c>
      <c r="C62" s="80">
        <f>COUNTIFS(tblESD[Κατηγορία],"Έργο",tblESD[Είδος Έργου],"Άλλο")</f>
        <v>31</v>
      </c>
      <c r="D62" s="1">
        <f>C62/$C$5</f>
        <v>0.37804878048780488</v>
      </c>
      <c r="E62" s="52"/>
      <c r="F62" s="70" t="s">
        <v>1159</v>
      </c>
    </row>
    <row r="63" spans="2:6" x14ac:dyDescent="0.25">
      <c r="B63" s="82" t="s">
        <v>1195</v>
      </c>
      <c r="C63" s="83">
        <f>$C$5/$C$4</f>
        <v>2.8275862068965516</v>
      </c>
      <c r="D63" s="52"/>
      <c r="E63" s="52"/>
      <c r="F63" s="62"/>
    </row>
    <row r="64" spans="2:6" x14ac:dyDescent="0.25">
      <c r="B64" s="87" t="s">
        <v>1196</v>
      </c>
      <c r="C64" s="88">
        <f>$C$3/$C$5</f>
        <v>2.6585365853658538</v>
      </c>
      <c r="D64" s="52"/>
      <c r="E64" s="52"/>
      <c r="F64" s="62"/>
    </row>
    <row r="65" spans="2:6" x14ac:dyDescent="0.25">
      <c r="B65" s="133" t="s">
        <v>1197</v>
      </c>
      <c r="C65" s="89">
        <f>COUNTIFS(tblESD[Κατηγορία],"Έργο",tblESD[υπο_διαγραφη],1)</f>
        <v>0</v>
      </c>
      <c r="D65" s="90"/>
      <c r="E65" s="90"/>
      <c r="F65" s="131" t="s">
        <v>1198</v>
      </c>
    </row>
    <row r="66" spans="2:6" x14ac:dyDescent="0.25">
      <c r="B66" s="134" t="s">
        <v>1199</v>
      </c>
      <c r="C66" s="89">
        <f>COUNTIFS(tblESD[Κατηγορία],"Ορόσημο",tblESD[υπο_διαγραφη],1)</f>
        <v>0</v>
      </c>
      <c r="F66" s="132" t="s">
        <v>1198</v>
      </c>
    </row>
    <row r="67" spans="2:6" x14ac:dyDescent="0.25">
      <c r="B67" s="135" t="s">
        <v>1200</v>
      </c>
      <c r="C67" s="124">
        <f>COUNTIFS(tblESD[Κατηγορία],"Δράση",tblESD[υπο_διαγραφη],1)</f>
        <v>0</v>
      </c>
      <c r="F67" s="132" t="s">
        <v>1198</v>
      </c>
    </row>
    <row r="68" spans="2:6" x14ac:dyDescent="0.25">
      <c r="B68" s="137" t="s">
        <v>1201</v>
      </c>
      <c r="C68" s="138">
        <f>SUMIF(tblESD[Κατηγορία],"Έργο",tblESD[nror])</f>
        <v>216</v>
      </c>
      <c r="D68" s="126"/>
      <c r="E68" s="90"/>
      <c r="F68" s="91"/>
    </row>
    <row r="69" spans="2:6" ht="24.75" x14ac:dyDescent="0.25">
      <c r="B69" s="136" t="s">
        <v>1202</v>
      </c>
      <c r="C69" s="139">
        <f>$C$3-C68</f>
        <v>2</v>
      </c>
      <c r="D69" s="127"/>
      <c r="E69" s="92"/>
      <c r="F69" s="93"/>
    </row>
    <row r="70" spans="2:6" ht="15.75" x14ac:dyDescent="0.25">
      <c r="B70" s="125"/>
      <c r="C70" s="128"/>
      <c r="D70" s="128"/>
      <c r="E70" s="129">
        <f>SUM(E6:E22)</f>
        <v>-3</v>
      </c>
      <c r="F70" s="130" t="s">
        <v>1203</v>
      </c>
    </row>
    <row r="74" spans="2:6" x14ac:dyDescent="0.25">
      <c r="C74" s="97"/>
    </row>
  </sheetData>
  <conditionalFormatting sqref="G4:H4">
    <cfRule type="colorScale" priority="7">
      <colorScale>
        <cfvo type="min"/>
        <cfvo type="max"/>
        <color rgb="FFFFEF9C"/>
        <color rgb="FF63BE7B"/>
      </colorScale>
    </cfRule>
  </conditionalFormatting>
  <conditionalFormatting sqref="B6:B9">
    <cfRule type="expression" dxfId="4" priority="6">
      <formula>$C6 &lt;&gt;$C$5</formula>
    </cfRule>
  </conditionalFormatting>
  <conditionalFormatting sqref="C10:C22">
    <cfRule type="cellIs" dxfId="3" priority="5" operator="greaterThan">
      <formula>0</formula>
    </cfRule>
  </conditionalFormatting>
  <conditionalFormatting sqref="E6:E9">
    <cfRule type="cellIs" dxfId="2" priority="4" stopIfTrue="1" operator="lessThan">
      <formula>0</formula>
    </cfRule>
  </conditionalFormatting>
  <conditionalFormatting sqref="E10:E22">
    <cfRule type="cellIs" dxfId="1" priority="3" stopIfTrue="1" operator="lessThan">
      <formula>0</formula>
    </cfRule>
  </conditionalFormatting>
  <conditionalFormatting sqref="C69">
    <cfRule type="cellIs" dxfId="0" priority="1" operator="greaterThan">
      <formula>0</formula>
    </cfRule>
  </conditionalFormatting>
  <pageMargins left="0.7" right="0.7" top="0.75" bottom="0.75" header="0.3" footer="0.3"/>
  <pageSetup paperSize="9" orientation="portrait" r:id="rId1"/>
  <ignoredErrors>
    <ignoredError sqref="D21 D1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Φύλλο1">
    <tabColor rgb="FF002060"/>
  </sheetPr>
  <dimension ref="B1:F20"/>
  <sheetViews>
    <sheetView showGridLines="0" zoomScale="80" zoomScaleNormal="80" workbookViewId="0">
      <pane ySplit="3" topLeftCell="A4" activePane="bottomLeft" state="frozen"/>
      <selection pane="bottomLeft" activeCell="C6" sqref="C6"/>
    </sheetView>
  </sheetViews>
  <sheetFormatPr defaultRowHeight="15" x14ac:dyDescent="0.25"/>
  <cols>
    <col min="1" max="1" width="13.28515625" customWidth="1"/>
    <col min="2" max="2" width="32.85546875" customWidth="1"/>
    <col min="3" max="3" width="28.140625" customWidth="1"/>
    <col min="4" max="4" width="26.7109375" customWidth="1"/>
    <col min="5" max="5" width="85.7109375" customWidth="1"/>
    <col min="6" max="6" width="29.85546875" customWidth="1"/>
  </cols>
  <sheetData>
    <row r="1" spans="2:6" ht="15.75" x14ac:dyDescent="0.25">
      <c r="B1" s="413"/>
      <c r="C1" s="413"/>
      <c r="D1" s="413"/>
      <c r="E1" s="413"/>
      <c r="F1" s="413"/>
    </row>
    <row r="2" spans="2:6" s="3" customFormat="1" ht="15.75" x14ac:dyDescent="0.25">
      <c r="B2" s="4"/>
      <c r="C2" s="4"/>
      <c r="D2" s="4"/>
      <c r="E2" s="4"/>
      <c r="F2" s="4"/>
    </row>
    <row r="3" spans="2:6" s="3" customFormat="1" ht="35.25" customHeight="1" x14ac:dyDescent="0.25">
      <c r="B3" s="414" t="s">
        <v>1</v>
      </c>
      <c r="C3" s="414"/>
      <c r="D3" s="414"/>
      <c r="E3" s="414"/>
      <c r="F3" s="4"/>
    </row>
    <row r="4" spans="2:6" s="3" customFormat="1" ht="36.75" customHeight="1" x14ac:dyDescent="0.25">
      <c r="B4" s="7" t="s">
        <v>9</v>
      </c>
      <c r="C4" s="415" t="s">
        <v>10</v>
      </c>
      <c r="D4" s="415"/>
      <c r="E4" s="415"/>
      <c r="F4" s="4"/>
    </row>
    <row r="5" spans="2:6" s="3" customFormat="1" ht="179.25" customHeight="1" x14ac:dyDescent="0.25">
      <c r="B5" s="8" t="s">
        <v>11</v>
      </c>
      <c r="C5" s="416" t="s">
        <v>12</v>
      </c>
      <c r="D5" s="417"/>
      <c r="E5" s="418"/>
      <c r="F5" s="4"/>
    </row>
    <row r="6" spans="2:6" ht="72.75" x14ac:dyDescent="0.25">
      <c r="B6" s="8" t="s">
        <v>1270</v>
      </c>
      <c r="C6" s="376">
        <v>1195</v>
      </c>
      <c r="D6" s="8" t="s">
        <v>13</v>
      </c>
      <c r="E6" s="377">
        <v>536133000</v>
      </c>
      <c r="F6" s="2"/>
    </row>
    <row r="7" spans="2:6" ht="15.75" x14ac:dyDescent="0.25">
      <c r="B7" s="419" t="s">
        <v>14</v>
      </c>
      <c r="C7" s="419"/>
      <c r="D7" s="419" t="s">
        <v>15</v>
      </c>
      <c r="E7" s="419"/>
      <c r="F7" s="2"/>
    </row>
    <row r="8" spans="2:6" ht="28.5" customHeight="1" x14ac:dyDescent="0.25">
      <c r="B8" s="426" t="s">
        <v>16</v>
      </c>
      <c r="C8" s="427"/>
      <c r="D8" s="432"/>
      <c r="E8" s="433"/>
      <c r="F8" s="2"/>
    </row>
    <row r="9" spans="2:6" ht="28.5" customHeight="1" x14ac:dyDescent="0.25">
      <c r="B9" s="428"/>
      <c r="C9" s="429"/>
      <c r="D9" s="422"/>
      <c r="E9" s="423"/>
      <c r="F9" s="2"/>
    </row>
    <row r="10" spans="2:6" ht="28.5" customHeight="1" x14ac:dyDescent="0.25">
      <c r="B10" s="430"/>
      <c r="C10" s="431"/>
      <c r="D10" s="424"/>
      <c r="E10" s="425"/>
      <c r="F10" s="2"/>
    </row>
    <row r="11" spans="2:6" ht="28.5" customHeight="1" x14ac:dyDescent="0.25">
      <c r="B11" s="420" t="s">
        <v>17</v>
      </c>
      <c r="C11" s="421"/>
      <c r="D11" s="145"/>
      <c r="E11" s="146"/>
      <c r="F11" s="2"/>
    </row>
    <row r="12" spans="2:6" ht="28.5" customHeight="1" x14ac:dyDescent="0.25">
      <c r="B12" s="420" t="s">
        <v>18</v>
      </c>
      <c r="C12" s="421"/>
      <c r="D12" s="145"/>
      <c r="E12" s="146"/>
      <c r="F12" s="2"/>
    </row>
    <row r="13" spans="2:6" ht="28.5" customHeight="1" x14ac:dyDescent="0.25">
      <c r="B13" s="420" t="s">
        <v>19</v>
      </c>
      <c r="C13" s="421"/>
      <c r="D13" s="144"/>
      <c r="E13" s="143"/>
      <c r="F13" s="2"/>
    </row>
    <row r="14" spans="2:6" ht="28.5" customHeight="1" x14ac:dyDescent="0.25">
      <c r="B14" s="420" t="s">
        <v>20</v>
      </c>
      <c r="C14" s="421"/>
      <c r="D14" s="437"/>
      <c r="E14" s="437"/>
      <c r="F14" s="2"/>
    </row>
    <row r="15" spans="2:6" ht="28.5" customHeight="1" x14ac:dyDescent="0.25">
      <c r="B15" s="420" t="s">
        <v>21</v>
      </c>
      <c r="C15" s="421"/>
      <c r="D15" s="436"/>
      <c r="E15" s="436"/>
      <c r="F15" s="2"/>
    </row>
    <row r="16" spans="2:6" ht="28.5" customHeight="1" x14ac:dyDescent="0.25">
      <c r="B16" s="420" t="s">
        <v>22</v>
      </c>
      <c r="C16" s="421"/>
      <c r="D16" s="436"/>
      <c r="E16" s="436"/>
      <c r="F16" s="2"/>
    </row>
    <row r="17" spans="2:6" x14ac:dyDescent="0.25">
      <c r="B17" s="438" t="s">
        <v>23</v>
      </c>
      <c r="C17" s="439"/>
      <c r="D17" s="442"/>
      <c r="E17" s="443"/>
      <c r="F17" s="2"/>
    </row>
    <row r="18" spans="2:6" x14ac:dyDescent="0.25">
      <c r="B18" s="440"/>
      <c r="C18" s="441"/>
      <c r="D18" s="444"/>
      <c r="E18" s="445"/>
      <c r="F18" s="2"/>
    </row>
    <row r="19" spans="2:6" x14ac:dyDescent="0.25">
      <c r="B19" s="434" t="s">
        <v>24</v>
      </c>
      <c r="C19" s="435"/>
      <c r="D19" s="446"/>
      <c r="E19" s="435"/>
      <c r="F19" s="2"/>
    </row>
    <row r="20" spans="2:6" x14ac:dyDescent="0.25">
      <c r="B20" s="2"/>
      <c r="C20" s="2"/>
      <c r="D20" s="2"/>
      <c r="E20" s="2"/>
      <c r="F20" s="2"/>
    </row>
  </sheetData>
  <mergeCells count="23">
    <mergeCell ref="B19:C19"/>
    <mergeCell ref="D16:E16"/>
    <mergeCell ref="D14:E14"/>
    <mergeCell ref="D15:E15"/>
    <mergeCell ref="B17:C18"/>
    <mergeCell ref="D17:E18"/>
    <mergeCell ref="D19:E19"/>
    <mergeCell ref="D9:E9"/>
    <mergeCell ref="D10:E10"/>
    <mergeCell ref="B8:C10"/>
    <mergeCell ref="D8:E8"/>
    <mergeCell ref="B11:C11"/>
    <mergeCell ref="B12:C12"/>
    <mergeCell ref="B13:C13"/>
    <mergeCell ref="B14:C14"/>
    <mergeCell ref="B15:C15"/>
    <mergeCell ref="B16:C16"/>
    <mergeCell ref="B1:F1"/>
    <mergeCell ref="B3:E3"/>
    <mergeCell ref="C4:E4"/>
    <mergeCell ref="C5:E5"/>
    <mergeCell ref="B7:C7"/>
    <mergeCell ref="D7:E7"/>
  </mergeCells>
  <dataValidations count="1">
    <dataValidation type="list" allowBlank="1" showInputMessage="1" showErrorMessage="1" prompt="Παρακαλώ επιλέξτε από τη λίστα" sqref="C4:E4" xr:uid="{00000000-0002-0000-0100-000000000000}">
      <formula1>ΥΠΟΥΡΓΕΙΑ</formula1>
    </dataValidation>
  </dataValidations>
  <pageMargins left="0.7" right="0.7" top="0.75" bottom="0.75" header="0.3" footer="0.3"/>
  <pageSetup paperSize="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Φύλλο2">
    <tabColor rgb="FF002060"/>
  </sheetPr>
  <dimension ref="A1:E8"/>
  <sheetViews>
    <sheetView showGridLines="0" zoomScale="82" zoomScaleNormal="82" workbookViewId="0">
      <selection activeCell="D12" sqref="D12"/>
    </sheetView>
  </sheetViews>
  <sheetFormatPr defaultRowHeight="15" x14ac:dyDescent="0.25"/>
  <cols>
    <col min="1" max="1" width="39.7109375" customWidth="1"/>
    <col min="2" max="2" width="40.42578125" customWidth="1"/>
    <col min="3" max="3" width="38.28515625" customWidth="1"/>
    <col min="4" max="4" width="36.28515625" customWidth="1"/>
    <col min="5" max="5" width="48.85546875" customWidth="1"/>
  </cols>
  <sheetData>
    <row r="1" spans="1:5" ht="15.75" x14ac:dyDescent="0.25">
      <c r="A1" s="449" t="s">
        <v>25</v>
      </c>
      <c r="B1" s="449"/>
      <c r="C1" s="449"/>
      <c r="D1" s="449"/>
      <c r="E1" s="449"/>
    </row>
    <row r="2" spans="1:5" ht="69" customHeight="1" x14ac:dyDescent="0.25">
      <c r="A2" s="447" t="s">
        <v>26</v>
      </c>
      <c r="B2" s="448"/>
      <c r="C2" s="448"/>
      <c r="D2" s="448"/>
      <c r="E2" s="448"/>
    </row>
    <row r="3" spans="1:5" ht="15" customHeight="1" x14ac:dyDescent="0.25">
      <c r="A3" s="172" t="s">
        <v>27</v>
      </c>
      <c r="B3" s="172" t="s">
        <v>28</v>
      </c>
      <c r="C3" s="172" t="s">
        <v>29</v>
      </c>
      <c r="D3" s="172" t="s">
        <v>30</v>
      </c>
      <c r="E3" s="172" t="s">
        <v>31</v>
      </c>
    </row>
    <row r="4" spans="1:5" ht="105" x14ac:dyDescent="0.25">
      <c r="A4" s="173" t="s">
        <v>32</v>
      </c>
      <c r="B4" s="173" t="s">
        <v>33</v>
      </c>
      <c r="C4" s="173" t="s">
        <v>34</v>
      </c>
      <c r="D4" s="173" t="s">
        <v>35</v>
      </c>
      <c r="E4" s="173" t="s">
        <v>36</v>
      </c>
    </row>
    <row r="5" spans="1:5" ht="105" x14ac:dyDescent="0.25">
      <c r="A5" s="173" t="s">
        <v>37</v>
      </c>
      <c r="B5" s="173" t="s">
        <v>38</v>
      </c>
      <c r="C5" s="173" t="s">
        <v>39</v>
      </c>
      <c r="D5" s="173" t="s">
        <v>40</v>
      </c>
      <c r="E5" s="173" t="s">
        <v>41</v>
      </c>
    </row>
    <row r="6" spans="1:5" ht="120" x14ac:dyDescent="0.25">
      <c r="A6" s="173"/>
      <c r="B6" s="173" t="s">
        <v>42</v>
      </c>
      <c r="C6" s="173" t="s">
        <v>43</v>
      </c>
      <c r="D6" s="173" t="s">
        <v>44</v>
      </c>
      <c r="E6" s="173" t="s">
        <v>45</v>
      </c>
    </row>
    <row r="7" spans="1:5" ht="75" x14ac:dyDescent="0.25">
      <c r="A7" s="173"/>
      <c r="B7" s="173" t="s">
        <v>46</v>
      </c>
      <c r="C7" s="173" t="s">
        <v>47</v>
      </c>
      <c r="D7" s="173" t="s">
        <v>48</v>
      </c>
      <c r="E7" s="173" t="s">
        <v>49</v>
      </c>
    </row>
    <row r="8" spans="1:5" ht="60" x14ac:dyDescent="0.25">
      <c r="A8" s="173"/>
      <c r="B8" s="173"/>
      <c r="C8" s="173" t="s">
        <v>50</v>
      </c>
      <c r="D8" s="320"/>
      <c r="E8" s="173" t="s">
        <v>51</v>
      </c>
    </row>
  </sheetData>
  <mergeCells count="2">
    <mergeCell ref="A2:E2"/>
    <mergeCell ref="A1:E1"/>
  </mergeCells>
  <pageMargins left="0.7" right="0.7" top="0.75" bottom="0.75" header="0.3" footer="0.3"/>
  <pageSetup paperSize="8"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Φύλλο3">
    <tabColor rgb="FF002060"/>
  </sheetPr>
  <dimension ref="A1:I22"/>
  <sheetViews>
    <sheetView showGridLines="0" workbookViewId="0">
      <selection activeCell="B3" sqref="B3:B4"/>
    </sheetView>
  </sheetViews>
  <sheetFormatPr defaultRowHeight="15" x14ac:dyDescent="0.25"/>
  <cols>
    <col min="1" max="1" width="60.42578125" customWidth="1"/>
    <col min="2" max="2" width="46.28515625" customWidth="1"/>
    <col min="5" max="5" width="14.28515625" customWidth="1"/>
    <col min="8" max="8" width="9" customWidth="1"/>
    <col min="9" max="9" width="36.140625" hidden="1" customWidth="1"/>
  </cols>
  <sheetData>
    <row r="1" spans="1:9" ht="54" customHeight="1" x14ac:dyDescent="0.25">
      <c r="A1" s="452" t="s">
        <v>52</v>
      </c>
      <c r="B1" s="453"/>
    </row>
    <row r="2" spans="1:9" ht="30.75" customHeight="1" x14ac:dyDescent="0.25">
      <c r="A2" s="147" t="s">
        <v>53</v>
      </c>
      <c r="B2" s="148" t="s">
        <v>54</v>
      </c>
      <c r="I2" s="333" t="s">
        <v>55</v>
      </c>
    </row>
    <row r="3" spans="1:9" ht="20.100000000000001" customHeight="1" x14ac:dyDescent="0.25">
      <c r="A3" s="456" t="s">
        <v>56</v>
      </c>
      <c r="B3" s="458" t="s">
        <v>57</v>
      </c>
      <c r="I3" s="334" t="s">
        <v>58</v>
      </c>
    </row>
    <row r="4" spans="1:9" ht="60.75" customHeight="1" x14ac:dyDescent="0.25">
      <c r="A4" s="456"/>
      <c r="B4" s="458"/>
      <c r="I4" s="334" t="s">
        <v>57</v>
      </c>
    </row>
    <row r="5" spans="1:9" ht="20.100000000000001" customHeight="1" x14ac:dyDescent="0.25">
      <c r="A5" s="456" t="s">
        <v>59</v>
      </c>
      <c r="B5" s="458" t="s">
        <v>57</v>
      </c>
      <c r="I5" s="334" t="s">
        <v>60</v>
      </c>
    </row>
    <row r="6" spans="1:9" ht="65.25" customHeight="1" x14ac:dyDescent="0.25">
      <c r="A6" s="456"/>
      <c r="B6" s="458"/>
      <c r="I6" s="334" t="s">
        <v>61</v>
      </c>
    </row>
    <row r="7" spans="1:9" ht="51.75" customHeight="1" x14ac:dyDescent="0.25">
      <c r="A7" s="457" t="s">
        <v>62</v>
      </c>
      <c r="B7" s="458" t="s">
        <v>57</v>
      </c>
      <c r="I7" s="334" t="s">
        <v>63</v>
      </c>
    </row>
    <row r="8" spans="1:9" ht="20.100000000000001" customHeight="1" x14ac:dyDescent="0.25">
      <c r="A8" s="456"/>
      <c r="B8" s="458"/>
      <c r="I8" s="334"/>
    </row>
    <row r="9" spans="1:9" ht="20.100000000000001" customHeight="1" x14ac:dyDescent="0.25">
      <c r="A9" s="456" t="s">
        <v>64</v>
      </c>
      <c r="B9" s="458" t="s">
        <v>60</v>
      </c>
      <c r="I9" s="334"/>
    </row>
    <row r="10" spans="1:9" ht="20.100000000000001" customHeight="1" x14ac:dyDescent="0.25">
      <c r="A10" s="456"/>
      <c r="B10" s="458"/>
    </row>
    <row r="11" spans="1:9" ht="20.100000000000001" customHeight="1" x14ac:dyDescent="0.25">
      <c r="A11" s="454" t="s">
        <v>65</v>
      </c>
      <c r="B11" s="450" t="s">
        <v>60</v>
      </c>
      <c r="I11" s="334"/>
    </row>
    <row r="12" spans="1:9" ht="20.100000000000001" customHeight="1" x14ac:dyDescent="0.25">
      <c r="A12" s="455"/>
      <c r="B12" s="451"/>
    </row>
    <row r="13" spans="1:9" ht="20.100000000000001" customHeight="1" x14ac:dyDescent="0.25">
      <c r="A13" s="454" t="s">
        <v>66</v>
      </c>
      <c r="B13" s="450" t="s">
        <v>60</v>
      </c>
    </row>
    <row r="14" spans="1:9" ht="20.100000000000001" customHeight="1" x14ac:dyDescent="0.25">
      <c r="A14" s="455"/>
      <c r="B14" s="451"/>
    </row>
    <row r="15" spans="1:9" ht="20.100000000000001" customHeight="1" x14ac:dyDescent="0.25">
      <c r="A15" s="454" t="s">
        <v>67</v>
      </c>
      <c r="B15" s="450" t="s">
        <v>60</v>
      </c>
    </row>
    <row r="16" spans="1:9" ht="28.5" customHeight="1" x14ac:dyDescent="0.25">
      <c r="A16" s="455"/>
      <c r="B16" s="451"/>
    </row>
    <row r="17" ht="20.100000000000001" customHeight="1" x14ac:dyDescent="0.25"/>
    <row r="18" ht="20.100000000000001" customHeight="1" x14ac:dyDescent="0.25"/>
    <row r="19" ht="20.100000000000001" customHeight="1" x14ac:dyDescent="0.25"/>
    <row r="20" ht="20.100000000000001" customHeight="1" x14ac:dyDescent="0.25"/>
    <row r="21" ht="20.100000000000001" customHeight="1" x14ac:dyDescent="0.25"/>
    <row r="22" ht="20.100000000000001" customHeight="1" x14ac:dyDescent="0.25"/>
  </sheetData>
  <mergeCells count="15">
    <mergeCell ref="B11:B12"/>
    <mergeCell ref="B13:B14"/>
    <mergeCell ref="B15:B16"/>
    <mergeCell ref="A1:B1"/>
    <mergeCell ref="A15:A16"/>
    <mergeCell ref="A13:A14"/>
    <mergeCell ref="A11:A12"/>
    <mergeCell ref="A9:A10"/>
    <mergeCell ref="A7:A8"/>
    <mergeCell ref="A5:A6"/>
    <mergeCell ref="A3:A4"/>
    <mergeCell ref="B3:B4"/>
    <mergeCell ref="B5:B6"/>
    <mergeCell ref="B7:B8"/>
    <mergeCell ref="B9:B10"/>
  </mergeCells>
  <dataValidations count="2">
    <dataValidation type="list" allowBlank="1" showInputMessage="1" showErrorMessage="1" sqref="B17:B44" xr:uid="{00000000-0002-0000-0300-000000000000}">
      <formula1>$I$2:$I$9</formula1>
    </dataValidation>
    <dataValidation type="list" allowBlank="1" showInputMessage="1" showErrorMessage="1" sqref="B3 B5 B7 B9 B11 B13 B15" xr:uid="{00000000-0002-0000-0300-000001000000}">
      <formula1>$I$2:$I$7</formula1>
    </dataValidation>
  </dataValidation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Φύλλο4">
    <tabColor rgb="FF002060"/>
  </sheetPr>
  <dimension ref="A1:D21"/>
  <sheetViews>
    <sheetView showGridLines="0" topLeftCell="A13" zoomScaleNormal="100" workbookViewId="0">
      <selection activeCell="F21" sqref="F21"/>
    </sheetView>
  </sheetViews>
  <sheetFormatPr defaultRowHeight="15" x14ac:dyDescent="0.25"/>
  <cols>
    <col min="1" max="1" width="45.7109375" customWidth="1"/>
    <col min="2" max="2" width="26" customWidth="1"/>
    <col min="3" max="3" width="15.85546875" customWidth="1"/>
    <col min="4" max="4" width="83.42578125" customWidth="1"/>
  </cols>
  <sheetData>
    <row r="1" spans="1:4" ht="84" customHeight="1" x14ac:dyDescent="0.25">
      <c r="A1" s="460" t="s">
        <v>68</v>
      </c>
      <c r="B1" s="461"/>
      <c r="C1" s="461"/>
      <c r="D1" s="461"/>
    </row>
    <row r="2" spans="1:4" ht="79.5" customHeight="1" x14ac:dyDescent="0.25">
      <c r="A2" s="272" t="s">
        <v>69</v>
      </c>
      <c r="B2" s="272" t="s">
        <v>70</v>
      </c>
      <c r="C2" s="272" t="s">
        <v>71</v>
      </c>
      <c r="D2" s="272" t="s">
        <v>72</v>
      </c>
    </row>
    <row r="3" spans="1:4" ht="39.75" customHeight="1" x14ac:dyDescent="0.25">
      <c r="A3" s="459" t="s">
        <v>73</v>
      </c>
      <c r="B3" s="462"/>
      <c r="C3" s="462"/>
      <c r="D3" s="462"/>
    </row>
    <row r="4" spans="1:4" ht="90" x14ac:dyDescent="0.25">
      <c r="A4" s="273" t="s">
        <v>74</v>
      </c>
      <c r="B4" s="274">
        <v>30000</v>
      </c>
      <c r="C4" s="275" t="s">
        <v>75</v>
      </c>
      <c r="D4" s="275" t="s">
        <v>76</v>
      </c>
    </row>
    <row r="5" spans="1:4" ht="180" x14ac:dyDescent="0.25">
      <c r="A5" s="273" t="s">
        <v>77</v>
      </c>
      <c r="B5" s="276">
        <v>0.2</v>
      </c>
      <c r="C5" s="275" t="s">
        <v>78</v>
      </c>
      <c r="D5" s="275" t="s">
        <v>79</v>
      </c>
    </row>
    <row r="6" spans="1:4" ht="58.5" customHeight="1" x14ac:dyDescent="0.25">
      <c r="A6" s="459" t="s">
        <v>80</v>
      </c>
      <c r="B6" s="463"/>
      <c r="C6" s="463"/>
      <c r="D6" s="463"/>
    </row>
    <row r="7" spans="1:4" ht="47.25" x14ac:dyDescent="0.25">
      <c r="A7" s="273" t="s">
        <v>81</v>
      </c>
      <c r="B7" s="274">
        <v>1</v>
      </c>
      <c r="C7" s="275" t="s">
        <v>75</v>
      </c>
      <c r="D7" s="275" t="s">
        <v>82</v>
      </c>
    </row>
    <row r="8" spans="1:4" ht="45" x14ac:dyDescent="0.25">
      <c r="A8" s="273" t="s">
        <v>83</v>
      </c>
      <c r="B8" s="274">
        <v>2</v>
      </c>
      <c r="C8" s="275" t="s">
        <v>75</v>
      </c>
      <c r="D8" s="275" t="s">
        <v>84</v>
      </c>
    </row>
    <row r="9" spans="1:4" ht="47.25" x14ac:dyDescent="0.25">
      <c r="A9" s="273" t="s">
        <v>85</v>
      </c>
      <c r="B9" s="276">
        <v>0.4</v>
      </c>
      <c r="C9" s="275" t="s">
        <v>75</v>
      </c>
      <c r="D9" s="275" t="s">
        <v>86</v>
      </c>
    </row>
    <row r="10" spans="1:4" ht="47.25" x14ac:dyDescent="0.25">
      <c r="A10" s="277" t="s">
        <v>87</v>
      </c>
      <c r="B10" s="278">
        <v>0.1</v>
      </c>
      <c r="C10" s="279" t="s">
        <v>75</v>
      </c>
      <c r="D10" s="275" t="s">
        <v>88</v>
      </c>
    </row>
    <row r="11" spans="1:4" x14ac:dyDescent="0.25">
      <c r="A11" s="459" t="s">
        <v>89</v>
      </c>
      <c r="B11" s="459"/>
      <c r="C11" s="459"/>
      <c r="D11" s="459"/>
    </row>
    <row r="12" spans="1:4" ht="37.5" customHeight="1" x14ac:dyDescent="0.25">
      <c r="A12" s="459"/>
      <c r="B12" s="459"/>
      <c r="C12" s="459"/>
      <c r="D12" s="459"/>
    </row>
    <row r="13" spans="1:4" ht="47.25" x14ac:dyDescent="0.25">
      <c r="A13" s="273" t="s">
        <v>90</v>
      </c>
      <c r="B13" s="275">
        <v>1901</v>
      </c>
      <c r="C13" s="275" t="s">
        <v>75</v>
      </c>
      <c r="D13" s="275" t="s">
        <v>91</v>
      </c>
    </row>
    <row r="14" spans="1:4" ht="63" x14ac:dyDescent="0.25">
      <c r="A14" s="273" t="s">
        <v>92</v>
      </c>
      <c r="B14" s="275">
        <v>2000</v>
      </c>
      <c r="C14" s="275" t="s">
        <v>75</v>
      </c>
      <c r="D14" s="275" t="s">
        <v>93</v>
      </c>
    </row>
    <row r="15" spans="1:4" ht="45" x14ac:dyDescent="0.25">
      <c r="A15" s="273" t="s">
        <v>94</v>
      </c>
      <c r="B15" s="275">
        <v>2000</v>
      </c>
      <c r="C15" s="275" t="s">
        <v>75</v>
      </c>
      <c r="D15" s="275" t="s">
        <v>95</v>
      </c>
    </row>
    <row r="16" spans="1:4" ht="45" x14ac:dyDescent="0.25">
      <c r="A16" s="273" t="s">
        <v>96</v>
      </c>
      <c r="B16" s="275">
        <v>4000</v>
      </c>
      <c r="C16" s="275" t="s">
        <v>75</v>
      </c>
      <c r="D16" s="275" t="s">
        <v>97</v>
      </c>
    </row>
    <row r="17" spans="1:4" ht="30" x14ac:dyDescent="0.25">
      <c r="A17" s="273" t="s">
        <v>98</v>
      </c>
      <c r="B17" s="274">
        <v>1000</v>
      </c>
      <c r="C17" s="275" t="s">
        <v>75</v>
      </c>
      <c r="D17" s="275" t="s">
        <v>99</v>
      </c>
    </row>
    <row r="18" spans="1:4" ht="47.25" customHeight="1" x14ac:dyDescent="0.25">
      <c r="A18" s="459" t="s">
        <v>100</v>
      </c>
      <c r="B18" s="459"/>
      <c r="C18" s="459"/>
      <c r="D18" s="459"/>
    </row>
    <row r="19" spans="1:4" ht="15" customHeight="1" x14ac:dyDescent="0.25">
      <c r="A19" s="459"/>
      <c r="B19" s="459"/>
      <c r="C19" s="459"/>
      <c r="D19" s="459"/>
    </row>
    <row r="20" spans="1:4" ht="60" x14ac:dyDescent="0.25">
      <c r="A20" s="273" t="s">
        <v>101</v>
      </c>
      <c r="B20" s="275">
        <v>1500</v>
      </c>
      <c r="C20" s="275" t="s">
        <v>75</v>
      </c>
      <c r="D20" s="275" t="s">
        <v>102</v>
      </c>
    </row>
    <row r="21" spans="1:4" ht="60" x14ac:dyDescent="0.25">
      <c r="A21" s="273" t="s">
        <v>103</v>
      </c>
      <c r="B21" s="280">
        <v>1</v>
      </c>
      <c r="C21" s="275" t="s">
        <v>75</v>
      </c>
      <c r="D21" s="275" t="s">
        <v>1272</v>
      </c>
    </row>
  </sheetData>
  <mergeCells count="5">
    <mergeCell ref="A18:D19"/>
    <mergeCell ref="A11:D12"/>
    <mergeCell ref="A1:D1"/>
    <mergeCell ref="A3:D3"/>
    <mergeCell ref="A6:D6"/>
  </mergeCells>
  <conditionalFormatting sqref="A6 A18 A11">
    <cfRule type="expression" dxfId="667" priority="53" stopIfTrue="1">
      <formula>$A6="Στόχος"</formula>
    </cfRule>
    <cfRule type="expression" dxfId="666" priority="54" stopIfTrue="1">
      <formula>$A6="Δράση"</formula>
    </cfRule>
    <cfRule type="expression" dxfId="665" priority="55" stopIfTrue="1">
      <formula>$A6="Έργο"</formula>
    </cfRule>
    <cfRule type="expression" dxfId="664" priority="56" stopIfTrue="1">
      <formula>$A6="Ορόσημο"</formula>
    </cfRule>
  </conditionalFormatting>
  <conditionalFormatting sqref="A3">
    <cfRule type="expression" dxfId="663" priority="29" stopIfTrue="1">
      <formula>$A3="Στόχος"</formula>
    </cfRule>
    <cfRule type="expression" dxfId="662" priority="30" stopIfTrue="1">
      <formula>$A3="Δράση"</formula>
    </cfRule>
    <cfRule type="expression" dxfId="661" priority="31" stopIfTrue="1">
      <formula>$A3="Έργο"</formula>
    </cfRule>
    <cfRule type="expression" dxfId="660" priority="32" stopIfTrue="1">
      <formula>$A3="Ορόσημο"</formula>
    </cfRule>
  </conditionalFormatting>
  <pageMargins left="0.7" right="0.7" top="0.75" bottom="0.75" header="0.3" footer="0.3"/>
  <pageSetup paperSize="8" orientation="landscape"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rgb="FF002060"/>
    <pageSetUpPr fitToPage="1"/>
  </sheetPr>
  <dimension ref="A1:XFC944"/>
  <sheetViews>
    <sheetView showGridLines="0" tabSelected="1" zoomScaleNormal="100" workbookViewId="0">
      <pane xSplit="3" ySplit="2" topLeftCell="D145" activePane="bottomRight" state="frozen"/>
      <selection pane="topRight" activeCell="D1" sqref="D1"/>
      <selection pane="bottomLeft" activeCell="A3" sqref="A3"/>
      <selection pane="bottomRight" activeCell="G288" sqref="G288"/>
    </sheetView>
  </sheetViews>
  <sheetFormatPr defaultColWidth="14.42578125" defaultRowHeight="15" x14ac:dyDescent="0.25"/>
  <cols>
    <col min="1" max="1" width="9.28515625" style="259" customWidth="1"/>
    <col min="2" max="2" width="7.85546875" style="260" customWidth="1"/>
    <col min="3" max="3" width="49.140625" style="259" customWidth="1"/>
    <col min="4" max="4" width="91" style="266" customWidth="1"/>
    <col min="5" max="5" width="12.28515625" style="266" customWidth="1"/>
    <col min="6" max="6" width="14.85546875" style="267" bestFit="1" customWidth="1"/>
    <col min="7" max="7" width="29" style="266" customWidth="1"/>
    <col min="8" max="8" width="9.28515625" style="261" customWidth="1"/>
    <col min="9" max="9" width="11.28515625" style="259" customWidth="1"/>
    <col min="10" max="10" width="12" style="259" customWidth="1"/>
    <col min="11" max="11" width="22.42578125" style="266" customWidth="1"/>
    <col min="12" max="12" width="22.140625" style="266" customWidth="1"/>
    <col min="13" max="13" width="15.5703125" style="259" customWidth="1"/>
    <col min="14" max="14" width="6.85546875" style="266" customWidth="1"/>
    <col min="15" max="15" width="8.42578125" style="266" customWidth="1"/>
    <col min="16" max="16" width="7.28515625" style="266" customWidth="1"/>
    <col min="17" max="17" width="6.85546875" style="266" customWidth="1"/>
    <col min="18" max="18" width="7.5703125" style="266" customWidth="1"/>
    <col min="19" max="19" width="7.140625" style="266" customWidth="1"/>
    <col min="20" max="20" width="12.42578125" style="266" customWidth="1"/>
    <col min="21" max="21" width="11.85546875" style="266" customWidth="1"/>
    <col min="22" max="22" width="9" style="266" customWidth="1"/>
    <col min="23" max="23" width="8.7109375" style="266" customWidth="1"/>
    <col min="24" max="24" width="10.140625" style="189" customWidth="1"/>
    <col min="25" max="25" width="15.42578125" style="189" customWidth="1"/>
    <col min="26" max="26" width="10.7109375" style="268" hidden="1" customWidth="1"/>
    <col min="27" max="27" width="10.7109375" style="262" hidden="1" customWidth="1"/>
    <col min="28" max="28" width="10.7109375" style="189" hidden="1" customWidth="1"/>
    <col min="29" max="29" width="10.7109375" style="189" customWidth="1"/>
    <col min="30" max="30" width="75.7109375" style="189" customWidth="1"/>
    <col min="31" max="31" width="14.42578125" style="189" customWidth="1"/>
    <col min="32" max="16384" width="14.42578125" style="189"/>
  </cols>
  <sheetData>
    <row r="1" spans="1:29" s="188" customFormat="1" x14ac:dyDescent="0.25">
      <c r="A1" s="183"/>
      <c r="B1" s="183"/>
      <c r="C1" s="184"/>
      <c r="D1" s="183"/>
      <c r="E1" s="183"/>
      <c r="F1" s="185"/>
      <c r="G1" s="183"/>
      <c r="H1" s="186"/>
      <c r="I1" s="183"/>
      <c r="J1" s="187"/>
      <c r="K1" s="187"/>
      <c r="L1" s="464"/>
      <c r="M1" s="465"/>
      <c r="N1" s="465"/>
      <c r="O1" s="465"/>
      <c r="P1" s="465"/>
      <c r="Q1" s="466"/>
      <c r="R1" s="183"/>
      <c r="S1" s="183"/>
      <c r="T1" s="183"/>
      <c r="U1" s="183"/>
      <c r="V1" s="183"/>
      <c r="W1" s="183"/>
      <c r="X1" s="183"/>
      <c r="Y1" s="183"/>
      <c r="Z1" s="335"/>
      <c r="AA1" s="336"/>
      <c r="AB1" s="337"/>
      <c r="AC1" s="338"/>
    </row>
    <row r="2" spans="1:29" s="176" customFormat="1" ht="51" x14ac:dyDescent="0.25">
      <c r="A2" s="178" t="s">
        <v>104</v>
      </c>
      <c r="B2" s="178" t="s">
        <v>105</v>
      </c>
      <c r="C2" s="178" t="s">
        <v>106</v>
      </c>
      <c r="D2" s="178" t="s">
        <v>107</v>
      </c>
      <c r="E2" s="179" t="s">
        <v>108</v>
      </c>
      <c r="F2" s="180" t="s">
        <v>109</v>
      </c>
      <c r="G2" s="180" t="s">
        <v>110</v>
      </c>
      <c r="H2" s="182" t="s">
        <v>111</v>
      </c>
      <c r="I2" s="178" t="s">
        <v>112</v>
      </c>
      <c r="J2" s="178" t="s">
        <v>113</v>
      </c>
      <c r="K2" s="178" t="s">
        <v>114</v>
      </c>
      <c r="L2" s="178" t="s">
        <v>115</v>
      </c>
      <c r="M2" s="178" t="s">
        <v>116</v>
      </c>
      <c r="N2" s="181" t="s">
        <v>117</v>
      </c>
      <c r="O2" s="181" t="s">
        <v>118</v>
      </c>
      <c r="P2" s="181" t="s">
        <v>119</v>
      </c>
      <c r="Q2" s="181" t="s">
        <v>120</v>
      </c>
      <c r="R2" s="181" t="s">
        <v>121</v>
      </c>
      <c r="S2" s="181" t="s">
        <v>122</v>
      </c>
      <c r="T2" s="181" t="s">
        <v>123</v>
      </c>
      <c r="U2" s="178" t="s">
        <v>124</v>
      </c>
      <c r="V2" s="178" t="s">
        <v>125</v>
      </c>
      <c r="W2" s="178" t="s">
        <v>126</v>
      </c>
      <c r="X2" s="178" t="s">
        <v>127</v>
      </c>
      <c r="Y2" s="178" t="s">
        <v>128</v>
      </c>
      <c r="Z2" s="177" t="s">
        <v>129</v>
      </c>
      <c r="AA2" s="174" t="s">
        <v>130</v>
      </c>
      <c r="AB2" s="175" t="s">
        <v>131</v>
      </c>
      <c r="AC2" s="339"/>
    </row>
    <row r="3" spans="1:29" ht="51" x14ac:dyDescent="0.25">
      <c r="A3" s="282" t="s">
        <v>132</v>
      </c>
      <c r="B3" s="283">
        <v>1</v>
      </c>
      <c r="C3" s="282" t="s">
        <v>133</v>
      </c>
      <c r="D3" s="284"/>
      <c r="E3" s="285"/>
      <c r="F3" s="285"/>
      <c r="G3" s="285"/>
      <c r="H3" s="286"/>
      <c r="I3" s="287"/>
      <c r="J3" s="287"/>
      <c r="K3" s="288"/>
      <c r="L3" s="284"/>
      <c r="M3" s="288"/>
      <c r="N3" s="282"/>
      <c r="O3" s="289"/>
      <c r="P3" s="289"/>
      <c r="Q3" s="289"/>
      <c r="R3" s="289"/>
      <c r="S3" s="289"/>
      <c r="T3" s="289"/>
      <c r="U3" s="290"/>
      <c r="V3" s="289"/>
      <c r="W3" s="289"/>
      <c r="X3" s="282"/>
      <c r="Y3" s="282"/>
      <c r="Z3" s="340" t="str">
        <f>IF( tblESD[[#This Row],[Κατηγορία]] = "Έργο",  COUNTIF(tblESD[Α/Α Δραστηριότητας],TRIM(tblESD[[#This Row],[Α/Α Δραστηριότητας]]) &amp; ".*"),"")</f>
        <v/>
      </c>
      <c r="AA3" s="341"/>
      <c r="AB3" s="342">
        <v>1</v>
      </c>
      <c r="AC3" s="343"/>
    </row>
    <row r="4" spans="1:29" ht="48" x14ac:dyDescent="0.25">
      <c r="A4" s="227" t="s">
        <v>134</v>
      </c>
      <c r="B4" s="242" t="s">
        <v>135</v>
      </c>
      <c r="C4" s="227" t="s">
        <v>136</v>
      </c>
      <c r="D4" s="381" t="s">
        <v>1320</v>
      </c>
      <c r="E4" s="227"/>
      <c r="F4" s="227"/>
      <c r="G4" s="227"/>
      <c r="H4" s="229"/>
      <c r="I4" s="292"/>
      <c r="J4" s="292"/>
      <c r="K4" s="229"/>
      <c r="L4" s="291" t="s">
        <v>137</v>
      </c>
      <c r="M4" s="229"/>
      <c r="N4" s="227"/>
      <c r="O4" s="227"/>
      <c r="P4" s="227"/>
      <c r="Q4" s="227"/>
      <c r="R4" s="227"/>
      <c r="S4" s="227"/>
      <c r="T4" s="227"/>
      <c r="U4" s="293"/>
      <c r="V4" s="227"/>
      <c r="W4" s="227"/>
      <c r="X4" s="227"/>
      <c r="Y4" s="227"/>
      <c r="Z4" s="340" t="str">
        <f>IF( tblESD[[#This Row],[Κατηγορία]] = "Έργο",  COUNTIF(tblESD[Α/Α Δραστηριότητας],TRIM(tblESD[[#This Row],[Α/Α Δραστηριότητας]]) &amp; ".*"),"")</f>
        <v/>
      </c>
      <c r="AA4" s="341"/>
      <c r="AB4" s="342">
        <v>2</v>
      </c>
      <c r="AC4" s="343"/>
    </row>
    <row r="5" spans="1:29" ht="38.25" x14ac:dyDescent="0.25">
      <c r="A5" s="190" t="s">
        <v>138</v>
      </c>
      <c r="B5" s="294" t="s">
        <v>139</v>
      </c>
      <c r="C5" s="190" t="s">
        <v>140</v>
      </c>
      <c r="D5" s="380" t="s">
        <v>141</v>
      </c>
      <c r="E5" s="194" t="s">
        <v>142</v>
      </c>
      <c r="F5" s="194" t="s">
        <v>143</v>
      </c>
      <c r="G5" s="378" t="s">
        <v>974</v>
      </c>
      <c r="H5" s="252"/>
      <c r="I5" s="195">
        <v>45292</v>
      </c>
      <c r="J5" s="195">
        <v>46384</v>
      </c>
      <c r="K5" s="252" t="s">
        <v>145</v>
      </c>
      <c r="L5" s="295" t="s">
        <v>146</v>
      </c>
      <c r="M5" s="252" t="s">
        <v>147</v>
      </c>
      <c r="N5" s="190"/>
      <c r="O5" s="199"/>
      <c r="P5" s="199"/>
      <c r="Q5" s="199"/>
      <c r="R5" s="199"/>
      <c r="S5" s="199"/>
      <c r="T5" s="199"/>
      <c r="U5" s="191"/>
      <c r="V5" s="199"/>
      <c r="W5" s="199"/>
      <c r="X5" s="190"/>
      <c r="Y5" s="190"/>
      <c r="Z5" s="340">
        <f>IF( tblESD[[#This Row],[Κατηγορία]] = "Έργο",  COUNTIF(tblESD[Α/Α Δραστηριότητας],TRIM(tblESD[[#This Row],[Α/Α Δραστηριότητας]]) &amp; ".*"),"")</f>
        <v>3</v>
      </c>
      <c r="AA5" s="341"/>
      <c r="AB5" s="342">
        <v>3</v>
      </c>
      <c r="AC5" s="343"/>
    </row>
    <row r="6" spans="1:29" ht="25.5" x14ac:dyDescent="0.25">
      <c r="A6" s="248" t="s">
        <v>148</v>
      </c>
      <c r="B6" s="296" t="s">
        <v>149</v>
      </c>
      <c r="C6" s="248" t="s">
        <v>150</v>
      </c>
      <c r="D6" s="297"/>
      <c r="E6" s="192" t="s">
        <v>142</v>
      </c>
      <c r="F6" s="192" t="s">
        <v>143</v>
      </c>
      <c r="G6" s="192" t="s">
        <v>151</v>
      </c>
      <c r="H6" s="248" t="s">
        <v>142</v>
      </c>
      <c r="I6" s="193"/>
      <c r="J6" s="193">
        <v>46112</v>
      </c>
      <c r="K6" s="248"/>
      <c r="L6" s="297"/>
      <c r="M6" s="248"/>
      <c r="N6" s="298"/>
      <c r="O6" s="299"/>
      <c r="P6" s="299"/>
      <c r="Q6" s="299"/>
      <c r="R6" s="299"/>
      <c r="S6" s="299"/>
      <c r="T6" s="299"/>
      <c r="U6" s="198"/>
      <c r="V6" s="299"/>
      <c r="W6" s="299"/>
      <c r="X6" s="298"/>
      <c r="Y6" s="298"/>
      <c r="Z6" s="340" t="str">
        <f>IF( tblESD[[#This Row],[Κατηγορία]] = "Έργο",  COUNTIF(tblESD[Α/Α Δραστηριότητας],TRIM(tblESD[[#This Row],[Α/Α Δραστηριότητας]]) &amp; ".*"),"")</f>
        <v/>
      </c>
      <c r="AA6" s="341"/>
      <c r="AB6" s="342">
        <v>4</v>
      </c>
      <c r="AC6" s="343"/>
    </row>
    <row r="7" spans="1:29" x14ac:dyDescent="0.25">
      <c r="A7" s="248" t="s">
        <v>148</v>
      </c>
      <c r="B7" s="296" t="s">
        <v>153</v>
      </c>
      <c r="C7" s="248" t="s">
        <v>154</v>
      </c>
      <c r="D7" s="297"/>
      <c r="E7" s="192" t="s">
        <v>142</v>
      </c>
      <c r="F7" s="192" t="s">
        <v>143</v>
      </c>
      <c r="G7" s="192" t="s">
        <v>155</v>
      </c>
      <c r="H7" s="248" t="s">
        <v>142</v>
      </c>
      <c r="I7" s="193"/>
      <c r="J7" s="193">
        <v>46384</v>
      </c>
      <c r="K7" s="248"/>
      <c r="L7" s="297"/>
      <c r="M7" s="248"/>
      <c r="N7" s="298"/>
      <c r="O7" s="299"/>
      <c r="P7" s="299"/>
      <c r="Q7" s="299"/>
      <c r="R7" s="299"/>
      <c r="S7" s="299"/>
      <c r="T7" s="299"/>
      <c r="U7" s="198"/>
      <c r="V7" s="299"/>
      <c r="W7" s="299"/>
      <c r="X7" s="298"/>
      <c r="Y7" s="298"/>
      <c r="Z7" s="340" t="str">
        <f>IF( tblESD[[#This Row],[Κατηγορία]] = "Έργο",  COUNTIF(tblESD[Α/Α Δραστηριότητας],TRIM(tblESD[[#This Row],[Α/Α Δραστηριότητας]]) &amp; ".*"),"")</f>
        <v/>
      </c>
      <c r="AA7" s="341"/>
      <c r="AB7" s="342">
        <v>5</v>
      </c>
      <c r="AC7" s="343"/>
    </row>
    <row r="8" spans="1:29" x14ac:dyDescent="0.25">
      <c r="A8" s="248" t="s">
        <v>148</v>
      </c>
      <c r="B8" s="296" t="s">
        <v>156</v>
      </c>
      <c r="C8" s="248" t="s">
        <v>157</v>
      </c>
      <c r="D8" s="297"/>
      <c r="E8" s="192" t="s">
        <v>142</v>
      </c>
      <c r="F8" s="192" t="s">
        <v>143</v>
      </c>
      <c r="G8" s="192" t="s">
        <v>155</v>
      </c>
      <c r="H8" s="248" t="s">
        <v>142</v>
      </c>
      <c r="I8" s="193"/>
      <c r="J8" s="193">
        <v>46384</v>
      </c>
      <c r="K8" s="248"/>
      <c r="L8" s="297"/>
      <c r="M8" s="248"/>
      <c r="N8" s="298"/>
      <c r="O8" s="299"/>
      <c r="P8" s="299"/>
      <c r="Q8" s="299"/>
      <c r="R8" s="299"/>
      <c r="S8" s="299"/>
      <c r="T8" s="299"/>
      <c r="U8" s="198"/>
      <c r="V8" s="299"/>
      <c r="W8" s="299"/>
      <c r="X8" s="298"/>
      <c r="Y8" s="298"/>
      <c r="Z8" s="340" t="str">
        <f>IF( tblESD[[#This Row],[Κατηγορία]] = "Έργο",  COUNTIF(tblESD[Α/Α Δραστηριότητας],TRIM(tblESD[[#This Row],[Α/Α Δραστηριότητας]]) &amp; ".*"),"")</f>
        <v/>
      </c>
      <c r="AA8" s="341"/>
      <c r="AB8" s="342">
        <v>6</v>
      </c>
      <c r="AC8" s="343"/>
    </row>
    <row r="9" spans="1:29" ht="36" x14ac:dyDescent="0.25">
      <c r="A9" s="190" t="s">
        <v>138</v>
      </c>
      <c r="B9" s="294" t="s">
        <v>158</v>
      </c>
      <c r="C9" s="190" t="s">
        <v>159</v>
      </c>
      <c r="D9" s="380" t="s">
        <v>160</v>
      </c>
      <c r="E9" s="194" t="s">
        <v>142</v>
      </c>
      <c r="F9" s="194" t="s">
        <v>123</v>
      </c>
      <c r="G9" s="237" t="s">
        <v>165</v>
      </c>
      <c r="H9" s="252"/>
      <c r="I9" s="195">
        <v>46023</v>
      </c>
      <c r="J9" s="195">
        <v>46387</v>
      </c>
      <c r="K9" s="252" t="s">
        <v>161</v>
      </c>
      <c r="L9" s="295" t="s">
        <v>162</v>
      </c>
      <c r="M9" s="252" t="s">
        <v>147</v>
      </c>
      <c r="N9" s="190"/>
      <c r="O9" s="199"/>
      <c r="P9" s="199"/>
      <c r="Q9" s="199"/>
      <c r="R9" s="199"/>
      <c r="S9" s="199"/>
      <c r="T9" s="199"/>
      <c r="U9" s="196"/>
      <c r="V9" s="199"/>
      <c r="W9" s="199"/>
      <c r="X9" s="190"/>
      <c r="Y9" s="190"/>
      <c r="Z9" s="340">
        <f>IF( tblESD[[#This Row],[Κατηγορία]] = "Έργο",  COUNTIF(tblESD[Α/Α Δραστηριότητας],TRIM(tblESD[[#This Row],[Α/Α Δραστηριότητας]]) &amp; ".*"),"")</f>
        <v>1</v>
      </c>
      <c r="AA9" s="341"/>
      <c r="AB9" s="342">
        <v>7</v>
      </c>
      <c r="AC9" s="343"/>
    </row>
    <row r="10" spans="1:29" ht="25.5" x14ac:dyDescent="0.25">
      <c r="A10" s="248" t="s">
        <v>148</v>
      </c>
      <c r="B10" s="296" t="s">
        <v>163</v>
      </c>
      <c r="C10" s="248" t="s">
        <v>164</v>
      </c>
      <c r="D10" s="297"/>
      <c r="E10" s="192" t="s">
        <v>142</v>
      </c>
      <c r="F10" s="192" t="s">
        <v>123</v>
      </c>
      <c r="G10" s="192" t="s">
        <v>165</v>
      </c>
      <c r="H10" s="248" t="s">
        <v>152</v>
      </c>
      <c r="I10" s="193"/>
      <c r="J10" s="193">
        <v>46356</v>
      </c>
      <c r="K10" s="248"/>
      <c r="L10" s="297"/>
      <c r="M10" s="248"/>
      <c r="N10" s="298"/>
      <c r="O10" s="299"/>
      <c r="P10" s="299"/>
      <c r="Q10" s="299"/>
      <c r="R10" s="299"/>
      <c r="S10" s="299"/>
      <c r="T10" s="299"/>
      <c r="U10" s="198"/>
      <c r="V10" s="299"/>
      <c r="W10" s="299"/>
      <c r="X10" s="298"/>
      <c r="Y10" s="298"/>
      <c r="Z10" s="340" t="str">
        <f>IF( tblESD[[#This Row],[Κατηγορία]] = "Έργο",  COUNTIF(tblESD[Α/Α Δραστηριότητας],TRIM(tblESD[[#This Row],[Α/Α Δραστηριότητας]]) &amp; ".*"),"")</f>
        <v/>
      </c>
      <c r="AA10" s="341"/>
      <c r="AB10" s="342">
        <v>9</v>
      </c>
      <c r="AC10" s="343"/>
    </row>
    <row r="11" spans="1:29" ht="60" x14ac:dyDescent="0.25">
      <c r="A11" s="190" t="s">
        <v>138</v>
      </c>
      <c r="B11" s="294" t="s">
        <v>166</v>
      </c>
      <c r="C11" s="190" t="s">
        <v>167</v>
      </c>
      <c r="D11" s="380" t="s">
        <v>168</v>
      </c>
      <c r="E11" s="194" t="s">
        <v>142</v>
      </c>
      <c r="F11" s="194" t="s">
        <v>123</v>
      </c>
      <c r="G11" s="237" t="s">
        <v>172</v>
      </c>
      <c r="H11" s="252"/>
      <c r="I11" s="195">
        <v>45292</v>
      </c>
      <c r="J11" s="195">
        <v>46371</v>
      </c>
      <c r="K11" s="252"/>
      <c r="L11" s="295" t="s">
        <v>169</v>
      </c>
      <c r="M11" s="252" t="s">
        <v>147</v>
      </c>
      <c r="N11" s="190"/>
      <c r="O11" s="199"/>
      <c r="P11" s="199"/>
      <c r="Q11" s="199"/>
      <c r="R11" s="199"/>
      <c r="S11" s="199"/>
      <c r="T11" s="199"/>
      <c r="U11" s="196"/>
      <c r="V11" s="199"/>
      <c r="W11" s="199"/>
      <c r="X11" s="190"/>
      <c r="Y11" s="190"/>
      <c r="Z11" s="340">
        <f>IF( tblESD[[#This Row],[Κατηγορία]] = "Έργο",  COUNTIF(tblESD[Α/Α Δραστηριότητας],TRIM(tblESD[[#This Row],[Α/Α Δραστηριότητας]]) &amp; ".*"),"")</f>
        <v>2</v>
      </c>
      <c r="AA11" s="341"/>
      <c r="AB11" s="342">
        <v>10</v>
      </c>
      <c r="AC11" s="343"/>
    </row>
    <row r="12" spans="1:29" x14ac:dyDescent="0.25">
      <c r="A12" s="248" t="s">
        <v>148</v>
      </c>
      <c r="B12" s="296" t="s">
        <v>170</v>
      </c>
      <c r="C12" s="248" t="s">
        <v>171</v>
      </c>
      <c r="D12" s="297"/>
      <c r="E12" s="192" t="s">
        <v>142</v>
      </c>
      <c r="F12" s="192" t="s">
        <v>123</v>
      </c>
      <c r="G12" s="192" t="s">
        <v>172</v>
      </c>
      <c r="H12" s="248" t="s">
        <v>152</v>
      </c>
      <c r="I12" s="197"/>
      <c r="J12" s="193">
        <v>46111</v>
      </c>
      <c r="K12" s="248"/>
      <c r="L12" s="297"/>
      <c r="M12" s="248"/>
      <c r="N12" s="298"/>
      <c r="O12" s="299"/>
      <c r="P12" s="299"/>
      <c r="Q12" s="299"/>
      <c r="R12" s="299"/>
      <c r="S12" s="299"/>
      <c r="T12" s="299"/>
      <c r="U12" s="198"/>
      <c r="V12" s="299"/>
      <c r="W12" s="299"/>
      <c r="X12" s="298"/>
      <c r="Y12" s="298"/>
      <c r="Z12" s="340" t="str">
        <f>IF( tblESD[[#This Row],[Κατηγορία]] = "Έργο",  COUNTIF(tblESD[Α/Α Δραστηριότητας],TRIM(tblESD[[#This Row],[Α/Α Δραστηριότητας]]) &amp; ".*"),"")</f>
        <v/>
      </c>
      <c r="AA12" s="341"/>
      <c r="AB12" s="342">
        <v>11</v>
      </c>
      <c r="AC12" s="343"/>
    </row>
    <row r="13" spans="1:29" ht="25.5" x14ac:dyDescent="0.25">
      <c r="A13" s="248" t="s">
        <v>148</v>
      </c>
      <c r="B13" s="296" t="s">
        <v>173</v>
      </c>
      <c r="C13" s="248" t="s">
        <v>174</v>
      </c>
      <c r="D13" s="297"/>
      <c r="E13" s="192" t="s">
        <v>142</v>
      </c>
      <c r="F13" s="192" t="s">
        <v>123</v>
      </c>
      <c r="G13" s="192" t="s">
        <v>172</v>
      </c>
      <c r="H13" s="248" t="s">
        <v>152</v>
      </c>
      <c r="I13" s="197"/>
      <c r="J13" s="193">
        <v>46371</v>
      </c>
      <c r="K13" s="248"/>
      <c r="L13" s="297"/>
      <c r="M13" s="248"/>
      <c r="N13" s="298"/>
      <c r="O13" s="299"/>
      <c r="P13" s="299"/>
      <c r="Q13" s="299"/>
      <c r="R13" s="299"/>
      <c r="S13" s="299"/>
      <c r="T13" s="299"/>
      <c r="U13" s="198"/>
      <c r="V13" s="299"/>
      <c r="W13" s="299"/>
      <c r="X13" s="298"/>
      <c r="Y13" s="298"/>
      <c r="Z13" s="340" t="str">
        <f>IF( tblESD[[#This Row],[Κατηγορία]] = "Έργο",  COUNTIF(tblESD[Α/Α Δραστηριότητας],TRIM(tblESD[[#This Row],[Α/Α Δραστηριότητας]]) &amp; ".*"),"")</f>
        <v/>
      </c>
      <c r="AA13" s="341"/>
      <c r="AB13" s="342">
        <v>12</v>
      </c>
      <c r="AC13" s="343"/>
    </row>
    <row r="14" spans="1:29" ht="72" x14ac:dyDescent="0.25">
      <c r="A14" s="190" t="s">
        <v>138</v>
      </c>
      <c r="B14" s="294" t="s">
        <v>175</v>
      </c>
      <c r="C14" s="190" t="s">
        <v>176</v>
      </c>
      <c r="D14" s="380" t="s">
        <v>177</v>
      </c>
      <c r="E14" s="194" t="s">
        <v>142</v>
      </c>
      <c r="F14" s="194" t="s">
        <v>123</v>
      </c>
      <c r="G14" s="237" t="s">
        <v>201</v>
      </c>
      <c r="H14" s="252"/>
      <c r="I14" s="195">
        <v>45901</v>
      </c>
      <c r="J14" s="195">
        <v>46371</v>
      </c>
      <c r="K14" s="252"/>
      <c r="L14" s="295" t="s">
        <v>169</v>
      </c>
      <c r="M14" s="252" t="s">
        <v>147</v>
      </c>
      <c r="N14" s="190"/>
      <c r="O14" s="199"/>
      <c r="P14" s="199"/>
      <c r="Q14" s="199"/>
      <c r="R14" s="199"/>
      <c r="S14" s="199"/>
      <c r="T14" s="199"/>
      <c r="U14" s="196"/>
      <c r="V14" s="199"/>
      <c r="W14" s="199"/>
      <c r="X14" s="190"/>
      <c r="Y14" s="190"/>
      <c r="Z14" s="340">
        <f>IF( tblESD[[#This Row],[Κατηγορία]] = "Έργο",  COUNTIF(tblESD[Α/Α Δραστηριότητας],TRIM(tblESD[[#This Row],[Α/Α Δραστηριότητας]]) &amp; ".*"),"")</f>
        <v>2</v>
      </c>
      <c r="AA14" s="341"/>
      <c r="AB14" s="342">
        <v>13</v>
      </c>
      <c r="AC14" s="343"/>
    </row>
    <row r="15" spans="1:29" x14ac:dyDescent="0.25">
      <c r="A15" s="248" t="s">
        <v>148</v>
      </c>
      <c r="B15" s="296" t="s">
        <v>178</v>
      </c>
      <c r="C15" s="248" t="s">
        <v>179</v>
      </c>
      <c r="D15" s="297"/>
      <c r="E15" s="192" t="s">
        <v>142</v>
      </c>
      <c r="F15" s="192" t="s">
        <v>123</v>
      </c>
      <c r="G15" s="192" t="s">
        <v>201</v>
      </c>
      <c r="H15" s="248" t="s">
        <v>152</v>
      </c>
      <c r="I15" s="193"/>
      <c r="J15" s="193">
        <v>46081</v>
      </c>
      <c r="K15" s="248"/>
      <c r="L15" s="297"/>
      <c r="M15" s="248"/>
      <c r="N15" s="298"/>
      <c r="O15" s="299"/>
      <c r="P15" s="299"/>
      <c r="Q15" s="299"/>
      <c r="R15" s="299"/>
      <c r="S15" s="299"/>
      <c r="T15" s="300"/>
      <c r="U15" s="198"/>
      <c r="V15" s="299"/>
      <c r="W15" s="299"/>
      <c r="X15" s="298"/>
      <c r="Y15" s="298"/>
      <c r="Z15" s="340" t="str">
        <f>IF( tblESD[[#This Row],[Κατηγορία]] = "Έργο",  COUNTIF(tblESD[Α/Α Δραστηριότητας],TRIM(tblESD[[#This Row],[Α/Α Δραστηριότητας]]) &amp; ".*"),"")</f>
        <v/>
      </c>
      <c r="AA15" s="341"/>
      <c r="AB15" s="342">
        <v>14</v>
      </c>
      <c r="AC15" s="343"/>
    </row>
    <row r="16" spans="1:29" x14ac:dyDescent="0.25">
      <c r="A16" s="248" t="s">
        <v>148</v>
      </c>
      <c r="B16" s="296" t="s">
        <v>180</v>
      </c>
      <c r="C16" s="248" t="s">
        <v>181</v>
      </c>
      <c r="D16" s="301"/>
      <c r="E16" s="216" t="s">
        <v>142</v>
      </c>
      <c r="F16" s="216" t="s">
        <v>123</v>
      </c>
      <c r="G16" s="216" t="s">
        <v>201</v>
      </c>
      <c r="H16" s="215" t="s">
        <v>152</v>
      </c>
      <c r="I16" s="202"/>
      <c r="J16" s="202">
        <v>46371</v>
      </c>
      <c r="K16" s="215"/>
      <c r="L16" s="301"/>
      <c r="M16" s="215"/>
      <c r="N16" s="302"/>
      <c r="O16" s="219"/>
      <c r="P16" s="219"/>
      <c r="Q16" s="219"/>
      <c r="R16" s="219"/>
      <c r="S16" s="219"/>
      <c r="T16" s="219"/>
      <c r="U16" s="250"/>
      <c r="V16" s="219"/>
      <c r="W16" s="219"/>
      <c r="X16" s="302"/>
      <c r="Y16" s="302"/>
      <c r="Z16" s="340" t="str">
        <f>IF( tblESD[[#This Row],[Κατηγορία]] = "Έργο",  COUNTIF(tblESD[Α/Α Δραστηριότητας],TRIM(tblESD[[#This Row],[Α/Α Δραστηριότητας]]) &amp; ".*"),"")</f>
        <v/>
      </c>
      <c r="AA16" s="341"/>
      <c r="AB16" s="342">
        <v>15</v>
      </c>
      <c r="AC16" s="343"/>
    </row>
    <row r="17" spans="1:29" ht="25.5" x14ac:dyDescent="0.25">
      <c r="A17" s="235" t="s">
        <v>138</v>
      </c>
      <c r="B17" s="245" t="s">
        <v>182</v>
      </c>
      <c r="C17" s="190" t="s">
        <v>183</v>
      </c>
      <c r="D17" s="383" t="s">
        <v>1319</v>
      </c>
      <c r="E17" s="237" t="s">
        <v>142</v>
      </c>
      <c r="F17" s="194" t="s">
        <v>123</v>
      </c>
      <c r="G17" s="237" t="s">
        <v>201</v>
      </c>
      <c r="H17" s="238"/>
      <c r="I17" s="205">
        <v>44927</v>
      </c>
      <c r="J17" s="205">
        <v>46752</v>
      </c>
      <c r="K17" s="238"/>
      <c r="L17" s="303" t="s">
        <v>169</v>
      </c>
      <c r="M17" s="238" t="s">
        <v>184</v>
      </c>
      <c r="N17" s="235"/>
      <c r="O17" s="200"/>
      <c r="P17" s="200"/>
      <c r="Q17" s="200"/>
      <c r="R17" s="200"/>
      <c r="S17" s="200"/>
      <c r="T17" s="200" t="s">
        <v>185</v>
      </c>
      <c r="U17" s="254">
        <v>1800000</v>
      </c>
      <c r="V17" s="200"/>
      <c r="W17" s="200"/>
      <c r="X17" s="235"/>
      <c r="Y17" s="238"/>
      <c r="Z17" s="340">
        <f>IF( tblESD[[#This Row],[Κατηγορία]] = "Έργο",  COUNTIF(tblESD[Α/Α Δραστηριότητας],TRIM(tblESD[[#This Row],[Α/Α Δραστηριότητας]]) &amp; ".*"),"")</f>
        <v>2</v>
      </c>
      <c r="AA17" s="341"/>
      <c r="AB17" s="342">
        <v>16</v>
      </c>
      <c r="AC17" s="343"/>
    </row>
    <row r="18" spans="1:29" ht="25.5" x14ac:dyDescent="0.25">
      <c r="A18" s="248" t="s">
        <v>148</v>
      </c>
      <c r="B18" s="296" t="s">
        <v>186</v>
      </c>
      <c r="C18" s="248" t="s">
        <v>187</v>
      </c>
      <c r="D18" s="301"/>
      <c r="E18" s="216" t="s">
        <v>142</v>
      </c>
      <c r="F18" s="192" t="s">
        <v>123</v>
      </c>
      <c r="G18" s="216" t="s">
        <v>201</v>
      </c>
      <c r="H18" s="215" t="s">
        <v>152</v>
      </c>
      <c r="I18" s="202"/>
      <c r="J18" s="202">
        <v>46234</v>
      </c>
      <c r="K18" s="215"/>
      <c r="L18" s="301"/>
      <c r="M18" s="215"/>
      <c r="N18" s="302"/>
      <c r="O18" s="219"/>
      <c r="P18" s="219"/>
      <c r="Q18" s="219"/>
      <c r="R18" s="219"/>
      <c r="S18" s="219"/>
      <c r="T18" s="219"/>
      <c r="U18" s="250"/>
      <c r="V18" s="219"/>
      <c r="W18" s="219"/>
      <c r="X18" s="302"/>
      <c r="Y18" s="215"/>
      <c r="Z18" s="340" t="str">
        <f>IF( tblESD[[#This Row],[Κατηγορία]] = "Έργο",  COUNTIF(tblESD[Α/Α Δραστηριότητας],TRIM(tblESD[[#This Row],[Α/Α Δραστηριότητας]]) &amp; ".*"),"")</f>
        <v/>
      </c>
      <c r="AA18" s="341"/>
      <c r="AB18" s="342">
        <v>17</v>
      </c>
      <c r="AC18" s="343"/>
    </row>
    <row r="19" spans="1:29" ht="25.5" x14ac:dyDescent="0.25">
      <c r="A19" s="248" t="s">
        <v>148</v>
      </c>
      <c r="B19" s="296" t="s">
        <v>188</v>
      </c>
      <c r="C19" s="248" t="s">
        <v>189</v>
      </c>
      <c r="D19" s="301"/>
      <c r="E19" s="216" t="s">
        <v>142</v>
      </c>
      <c r="F19" s="216" t="s">
        <v>123</v>
      </c>
      <c r="G19" s="216" t="s">
        <v>201</v>
      </c>
      <c r="H19" s="215" t="s">
        <v>152</v>
      </c>
      <c r="I19" s="202"/>
      <c r="J19" s="202">
        <v>46356</v>
      </c>
      <c r="K19" s="215"/>
      <c r="L19" s="301"/>
      <c r="M19" s="215"/>
      <c r="N19" s="302"/>
      <c r="O19" s="219"/>
      <c r="P19" s="219"/>
      <c r="Q19" s="219"/>
      <c r="R19" s="219"/>
      <c r="S19" s="219"/>
      <c r="T19" s="219"/>
      <c r="U19" s="250"/>
      <c r="V19" s="219"/>
      <c r="W19" s="219"/>
      <c r="X19" s="302"/>
      <c r="Y19" s="215"/>
      <c r="Z19" s="340" t="str">
        <f>IF( tblESD[[#This Row],[Κατηγορία]] = "Έργο",  COUNTIF(tblESD[Α/Α Δραστηριότητας],TRIM(tblESD[[#This Row],[Α/Α Δραστηριότητας]]) &amp; ".*"),"")</f>
        <v/>
      </c>
      <c r="AA19" s="341"/>
      <c r="AB19" s="342">
        <v>18</v>
      </c>
      <c r="AC19" s="343"/>
    </row>
    <row r="20" spans="1:29" ht="24" x14ac:dyDescent="0.25">
      <c r="A20" s="235" t="s">
        <v>138</v>
      </c>
      <c r="B20" s="245" t="s">
        <v>190</v>
      </c>
      <c r="C20" s="190" t="s">
        <v>74</v>
      </c>
      <c r="D20" s="383" t="s">
        <v>191</v>
      </c>
      <c r="E20" s="237" t="s">
        <v>142</v>
      </c>
      <c r="F20" s="237" t="s">
        <v>143</v>
      </c>
      <c r="G20" s="237" t="s">
        <v>1027</v>
      </c>
      <c r="H20" s="238"/>
      <c r="I20" s="205">
        <v>45658</v>
      </c>
      <c r="J20" s="205">
        <v>46356</v>
      </c>
      <c r="K20" s="238"/>
      <c r="L20" s="303" t="s">
        <v>169</v>
      </c>
      <c r="M20" s="238" t="s">
        <v>147</v>
      </c>
      <c r="N20" s="235"/>
      <c r="O20" s="200"/>
      <c r="P20" s="200"/>
      <c r="Q20" s="200"/>
      <c r="R20" s="200"/>
      <c r="S20" s="200"/>
      <c r="T20" s="200"/>
      <c r="U20" s="254"/>
      <c r="V20" s="200"/>
      <c r="W20" s="200"/>
      <c r="X20" s="235"/>
      <c r="Y20" s="238"/>
      <c r="Z20" s="340">
        <f>IF( tblESD[[#This Row],[Κατηγορία]] = "Έργο",  COUNTIF(tblESD[Α/Α Δραστηριότητας],TRIM(tblESD[[#This Row],[Α/Α Δραστηριότητας]]) &amp; ".*"),"")</f>
        <v>2</v>
      </c>
      <c r="AA20" s="341"/>
      <c r="AB20" s="342">
        <v>19</v>
      </c>
      <c r="AC20" s="343"/>
    </row>
    <row r="21" spans="1:29" x14ac:dyDescent="0.25">
      <c r="A21" s="248" t="s">
        <v>148</v>
      </c>
      <c r="B21" s="296" t="s">
        <v>192</v>
      </c>
      <c r="C21" s="248" t="s">
        <v>193</v>
      </c>
      <c r="D21" s="301"/>
      <c r="E21" s="216" t="s">
        <v>142</v>
      </c>
      <c r="F21" s="216" t="s">
        <v>143</v>
      </c>
      <c r="G21" s="192" t="s">
        <v>201</v>
      </c>
      <c r="H21" s="215" t="s">
        <v>152</v>
      </c>
      <c r="I21" s="202"/>
      <c r="J21" s="202">
        <v>46203</v>
      </c>
      <c r="K21" s="215"/>
      <c r="L21" s="301"/>
      <c r="M21" s="215"/>
      <c r="N21" s="302"/>
      <c r="O21" s="219"/>
      <c r="P21" s="219"/>
      <c r="Q21" s="219"/>
      <c r="R21" s="219"/>
      <c r="S21" s="219"/>
      <c r="T21" s="219"/>
      <c r="U21" s="250"/>
      <c r="V21" s="219"/>
      <c r="W21" s="219"/>
      <c r="X21" s="302"/>
      <c r="Y21" s="215"/>
      <c r="Z21" s="340" t="str">
        <f>IF( tblESD[[#This Row],[Κατηγορία]] = "Έργο",  COUNTIF(tblESD[Α/Α Δραστηριότητας],TRIM(tblESD[[#This Row],[Α/Α Δραστηριότητας]]) &amp; ".*"),"")</f>
        <v/>
      </c>
      <c r="AA21" s="341"/>
      <c r="AB21" s="342">
        <v>20</v>
      </c>
      <c r="AC21" s="343"/>
    </row>
    <row r="22" spans="1:29" ht="36.75" customHeight="1" x14ac:dyDescent="0.25">
      <c r="A22" s="248" t="s">
        <v>148</v>
      </c>
      <c r="B22" s="296" t="s">
        <v>194</v>
      </c>
      <c r="C22" s="248" t="s">
        <v>195</v>
      </c>
      <c r="D22" s="301"/>
      <c r="E22" s="216" t="s">
        <v>142</v>
      </c>
      <c r="F22" s="216" t="s">
        <v>143</v>
      </c>
      <c r="G22" s="192" t="s">
        <v>201</v>
      </c>
      <c r="H22" s="215" t="s">
        <v>152</v>
      </c>
      <c r="I22" s="202"/>
      <c r="J22" s="202">
        <v>46356</v>
      </c>
      <c r="K22" s="215"/>
      <c r="L22" s="301"/>
      <c r="M22" s="215"/>
      <c r="N22" s="302"/>
      <c r="O22" s="219"/>
      <c r="P22" s="219"/>
      <c r="Q22" s="219"/>
      <c r="R22" s="219"/>
      <c r="S22" s="219"/>
      <c r="T22" s="219"/>
      <c r="U22" s="250"/>
      <c r="V22" s="219"/>
      <c r="W22" s="219"/>
      <c r="X22" s="302"/>
      <c r="Y22" s="215"/>
      <c r="Z22" s="340" t="str">
        <f>IF( tblESD[[#This Row],[Κατηγορία]] = "Έργο",  COUNTIF(tblESD[Α/Α Δραστηριότητας],TRIM(tblESD[[#This Row],[Α/Α Δραστηριότητας]]) &amp; ".*"),"")</f>
        <v/>
      </c>
      <c r="AA22" s="341"/>
      <c r="AB22" s="342">
        <v>21</v>
      </c>
      <c r="AC22" s="343"/>
    </row>
    <row r="23" spans="1:29" ht="60.75" customHeight="1" x14ac:dyDescent="0.25">
      <c r="A23" s="235" t="s">
        <v>138</v>
      </c>
      <c r="B23" s="245" t="s">
        <v>196</v>
      </c>
      <c r="C23" s="235" t="s">
        <v>77</v>
      </c>
      <c r="D23" s="383" t="s">
        <v>197</v>
      </c>
      <c r="E23" s="237" t="s">
        <v>142</v>
      </c>
      <c r="F23" s="237" t="s">
        <v>123</v>
      </c>
      <c r="G23" s="237" t="s">
        <v>201</v>
      </c>
      <c r="H23" s="238"/>
      <c r="I23" s="205">
        <v>45170</v>
      </c>
      <c r="J23" s="206">
        <v>46752</v>
      </c>
      <c r="K23" s="238" t="s">
        <v>198</v>
      </c>
      <c r="L23" s="210" t="s">
        <v>199</v>
      </c>
      <c r="M23" s="207" t="s">
        <v>184</v>
      </c>
      <c r="N23" s="235"/>
      <c r="O23" s="200"/>
      <c r="P23" s="200"/>
      <c r="Q23" s="200"/>
      <c r="R23" s="200"/>
      <c r="S23" s="200"/>
      <c r="T23" s="201" t="s">
        <v>185</v>
      </c>
      <c r="U23" s="254">
        <v>52000000</v>
      </c>
      <c r="V23" s="200"/>
      <c r="W23" s="200"/>
      <c r="X23" s="235"/>
      <c r="Y23" s="235"/>
      <c r="Z23" s="340">
        <f>IF( tblESD[[#This Row],[Κατηγορία]] = "Έργο",  COUNTIF(tblESD[Α/Α Δραστηριότητας],TRIM(tblESD[[#This Row],[Α/Α Δραστηριότητας]]) &amp; ".*"),"")</f>
        <v>2</v>
      </c>
      <c r="AA23" s="341"/>
      <c r="AB23" s="342">
        <v>22</v>
      </c>
      <c r="AC23" s="343"/>
    </row>
    <row r="24" spans="1:29" ht="55.5" customHeight="1" x14ac:dyDescent="0.25">
      <c r="A24" s="248" t="s">
        <v>148</v>
      </c>
      <c r="B24" s="296" t="s">
        <v>200</v>
      </c>
      <c r="C24" s="248" t="s">
        <v>1307</v>
      </c>
      <c r="D24" s="301"/>
      <c r="E24" s="216" t="s">
        <v>142</v>
      </c>
      <c r="F24" s="216" t="s">
        <v>123</v>
      </c>
      <c r="G24" s="192" t="s">
        <v>201</v>
      </c>
      <c r="H24" s="215" t="s">
        <v>152</v>
      </c>
      <c r="I24" s="202"/>
      <c r="J24" s="203">
        <v>46234</v>
      </c>
      <c r="K24" s="215"/>
      <c r="L24" s="211"/>
      <c r="M24" s="204"/>
      <c r="N24" s="302"/>
      <c r="O24" s="219"/>
      <c r="P24" s="219"/>
      <c r="Q24" s="219"/>
      <c r="R24" s="219"/>
      <c r="S24" s="219"/>
      <c r="T24" s="219"/>
      <c r="U24" s="250"/>
      <c r="V24" s="219"/>
      <c r="W24" s="219"/>
      <c r="X24" s="302"/>
      <c r="Y24" s="302"/>
      <c r="Z24" s="340" t="str">
        <f>IF( tblESD[[#This Row],[Κατηγορία]] = "Έργο",  COUNTIF(tblESD[Α/Α Δραστηριότητας],TRIM(tblESD[[#This Row],[Α/Α Δραστηριότητας]]) &amp; ".*"),"")</f>
        <v/>
      </c>
      <c r="AA24" s="341"/>
      <c r="AB24" s="342">
        <v>23</v>
      </c>
      <c r="AC24" s="343"/>
    </row>
    <row r="25" spans="1:29" ht="63.75" customHeight="1" x14ac:dyDescent="0.25">
      <c r="A25" s="248" t="s">
        <v>148</v>
      </c>
      <c r="B25" s="296" t="s">
        <v>202</v>
      </c>
      <c r="C25" s="248" t="s">
        <v>1308</v>
      </c>
      <c r="D25" s="301"/>
      <c r="E25" s="216" t="s">
        <v>142</v>
      </c>
      <c r="F25" s="216" t="s">
        <v>123</v>
      </c>
      <c r="G25" s="192" t="s">
        <v>201</v>
      </c>
      <c r="H25" s="215" t="s">
        <v>152</v>
      </c>
      <c r="I25" s="202"/>
      <c r="J25" s="203">
        <v>46326</v>
      </c>
      <c r="K25" s="215"/>
      <c r="L25" s="211"/>
      <c r="M25" s="204"/>
      <c r="N25" s="302"/>
      <c r="O25" s="219"/>
      <c r="P25" s="219"/>
      <c r="Q25" s="219"/>
      <c r="R25" s="219"/>
      <c r="S25" s="219"/>
      <c r="T25" s="219"/>
      <c r="U25" s="250"/>
      <c r="V25" s="219"/>
      <c r="W25" s="219"/>
      <c r="X25" s="302"/>
      <c r="Y25" s="302"/>
      <c r="Z25" s="340" t="str">
        <f>IF( tblESD[[#This Row],[Κατηγορία]] = "Έργο",  COUNTIF(tblESD[Α/Α Δραστηριότητας],TRIM(tblESD[[#This Row],[Α/Α Δραστηριότητας]]) &amp; ".*"),"")</f>
        <v/>
      </c>
      <c r="AA25" s="341"/>
      <c r="AB25" s="342">
        <v>24</v>
      </c>
      <c r="AC25" s="343"/>
    </row>
    <row r="26" spans="1:29" ht="76.5" x14ac:dyDescent="0.25">
      <c r="A26" s="235" t="s">
        <v>138</v>
      </c>
      <c r="B26" s="245" t="s">
        <v>203</v>
      </c>
      <c r="C26" s="235" t="s">
        <v>204</v>
      </c>
      <c r="D26" s="383" t="s">
        <v>205</v>
      </c>
      <c r="E26" s="237" t="s">
        <v>142</v>
      </c>
      <c r="F26" s="237" t="s">
        <v>206</v>
      </c>
      <c r="G26" s="237" t="s">
        <v>640</v>
      </c>
      <c r="H26" s="238"/>
      <c r="I26" s="205">
        <v>45658</v>
      </c>
      <c r="J26" s="206">
        <v>46356</v>
      </c>
      <c r="K26" s="238"/>
      <c r="L26" s="210" t="s">
        <v>207</v>
      </c>
      <c r="M26" s="207" t="s">
        <v>184</v>
      </c>
      <c r="N26" s="235"/>
      <c r="O26" s="200"/>
      <c r="P26" s="200"/>
      <c r="Q26" s="200"/>
      <c r="R26" s="200"/>
      <c r="S26" s="200"/>
      <c r="T26" s="200" t="s">
        <v>208</v>
      </c>
      <c r="U26" s="254">
        <v>3500000</v>
      </c>
      <c r="V26" s="200"/>
      <c r="W26" s="200"/>
      <c r="X26" s="235"/>
      <c r="Y26" s="235"/>
      <c r="Z26" s="340">
        <f>IF( tblESD[[#This Row],[Κατηγορία]] = "Έργο",  COUNTIF(tblESD[Α/Α Δραστηριότητας],TRIM(tblESD[[#This Row],[Α/Α Δραστηριότητας]]) &amp; ".*"),"")</f>
        <v>2</v>
      </c>
      <c r="AA26" s="341"/>
      <c r="AB26" s="342">
        <v>25</v>
      </c>
      <c r="AC26" s="343"/>
    </row>
    <row r="27" spans="1:29" s="241" customFormat="1" ht="38.25" x14ac:dyDescent="0.25">
      <c r="A27" s="248" t="s">
        <v>148</v>
      </c>
      <c r="B27" s="296" t="s">
        <v>209</v>
      </c>
      <c r="C27" s="248" t="s">
        <v>1237</v>
      </c>
      <c r="D27" s="301"/>
      <c r="E27" s="216" t="s">
        <v>142</v>
      </c>
      <c r="F27" s="216" t="s">
        <v>206</v>
      </c>
      <c r="G27" s="192" t="s">
        <v>381</v>
      </c>
      <c r="H27" s="215" t="s">
        <v>142</v>
      </c>
      <c r="I27" s="202"/>
      <c r="J27" s="203">
        <v>46112</v>
      </c>
      <c r="K27" s="215"/>
      <c r="L27" s="211"/>
      <c r="M27" s="204"/>
      <c r="N27" s="302"/>
      <c r="O27" s="219"/>
      <c r="P27" s="219"/>
      <c r="Q27" s="219"/>
      <c r="R27" s="219"/>
      <c r="S27" s="219"/>
      <c r="T27" s="219"/>
      <c r="U27" s="250"/>
      <c r="V27" s="219"/>
      <c r="W27" s="219"/>
      <c r="X27" s="302"/>
      <c r="Y27" s="302"/>
      <c r="Z27" s="222" t="str">
        <f>IF( tblESD[[#This Row],[Κατηγορία]] = "Έργο",  COUNTIF(tblESD[Α/Α Δραστηριότητας],TRIM(tblESD[[#This Row],[Α/Α Δραστηριότητας]]) &amp; ".*"),"")</f>
        <v/>
      </c>
      <c r="AA27" s="223"/>
      <c r="AB27" s="366">
        <v>26</v>
      </c>
      <c r="AC27" s="240"/>
    </row>
    <row r="28" spans="1:29" s="241" customFormat="1" ht="38.25" x14ac:dyDescent="0.25">
      <c r="A28" s="248" t="s">
        <v>148</v>
      </c>
      <c r="B28" s="296" t="s">
        <v>1254</v>
      </c>
      <c r="C28" s="248" t="s">
        <v>1271</v>
      </c>
      <c r="D28" s="301"/>
      <c r="E28" s="216" t="s">
        <v>142</v>
      </c>
      <c r="F28" s="216" t="s">
        <v>206</v>
      </c>
      <c r="G28" s="192" t="s">
        <v>1103</v>
      </c>
      <c r="H28" s="215" t="s">
        <v>142</v>
      </c>
      <c r="I28" s="202"/>
      <c r="J28" s="203">
        <v>46356</v>
      </c>
      <c r="K28" s="215"/>
      <c r="L28" s="211"/>
      <c r="M28" s="204"/>
      <c r="N28" s="302"/>
      <c r="O28" s="219"/>
      <c r="P28" s="219"/>
      <c r="Q28" s="219"/>
      <c r="R28" s="219"/>
      <c r="S28" s="219"/>
      <c r="T28" s="219"/>
      <c r="U28" s="250"/>
      <c r="V28" s="219"/>
      <c r="W28" s="219"/>
      <c r="X28" s="302"/>
      <c r="Y28" s="302"/>
      <c r="Z28" s="222" t="str">
        <f>IF( tblESD[[#This Row],[Κατηγορία]] = "Έργο",  COUNTIF(tblESD[Α/Α Δραστηριότητας],TRIM(tblESD[[#This Row],[Α/Α Δραστηριότητας]]) &amp; ".*"),"")</f>
        <v/>
      </c>
      <c r="AA28" s="223"/>
      <c r="AB28" s="366"/>
      <c r="AC28" s="240"/>
    </row>
    <row r="29" spans="1:29" ht="38.25" x14ac:dyDescent="0.25">
      <c r="A29" s="235" t="s">
        <v>138</v>
      </c>
      <c r="B29" s="245" t="s">
        <v>210</v>
      </c>
      <c r="C29" s="235" t="s">
        <v>211</v>
      </c>
      <c r="D29" s="383" t="s">
        <v>212</v>
      </c>
      <c r="E29" s="237" t="s">
        <v>142</v>
      </c>
      <c r="F29" s="237" t="s">
        <v>123</v>
      </c>
      <c r="G29" s="237" t="s">
        <v>201</v>
      </c>
      <c r="H29" s="238"/>
      <c r="I29" s="205">
        <v>45292</v>
      </c>
      <c r="J29" s="206">
        <v>46356</v>
      </c>
      <c r="K29" s="238" t="s">
        <v>213</v>
      </c>
      <c r="L29" s="210" t="s">
        <v>169</v>
      </c>
      <c r="M29" s="207" t="s">
        <v>147</v>
      </c>
      <c r="N29" s="235"/>
      <c r="O29" s="200"/>
      <c r="P29" s="200"/>
      <c r="Q29" s="200"/>
      <c r="R29" s="200"/>
      <c r="S29" s="200"/>
      <c r="T29" s="200"/>
      <c r="U29" s="254"/>
      <c r="V29" s="200"/>
      <c r="W29" s="200"/>
      <c r="X29" s="235"/>
      <c r="Y29" s="235"/>
      <c r="Z29" s="340">
        <f>IF( tblESD[[#This Row],[Κατηγορία]] = "Έργο",  COUNTIF(tblESD[Α/Α Δραστηριότητας],TRIM(tblESD[[#This Row],[Α/Α Δραστηριότητας]]) &amp; ".*"),"")</f>
        <v>2</v>
      </c>
      <c r="AA29" s="341"/>
      <c r="AB29" s="342">
        <v>28</v>
      </c>
      <c r="AC29" s="343"/>
    </row>
    <row r="30" spans="1:29" x14ac:dyDescent="0.25">
      <c r="A30" s="248" t="s">
        <v>148</v>
      </c>
      <c r="B30" s="296" t="s">
        <v>214</v>
      </c>
      <c r="C30" s="248" t="s">
        <v>215</v>
      </c>
      <c r="D30" s="212"/>
      <c r="E30" s="216" t="s">
        <v>142</v>
      </c>
      <c r="F30" s="216" t="s">
        <v>123</v>
      </c>
      <c r="G30" s="216" t="s">
        <v>201</v>
      </c>
      <c r="H30" s="215" t="s">
        <v>152</v>
      </c>
      <c r="I30" s="203"/>
      <c r="J30" s="203">
        <v>46203</v>
      </c>
      <c r="K30" s="217"/>
      <c r="L30" s="211"/>
      <c r="M30" s="204"/>
      <c r="N30" s="218"/>
      <c r="O30" s="219"/>
      <c r="P30" s="219"/>
      <c r="Q30" s="219"/>
      <c r="R30" s="219"/>
      <c r="S30" s="219"/>
      <c r="T30" s="219"/>
      <c r="U30" s="220"/>
      <c r="V30" s="219"/>
      <c r="W30" s="219"/>
      <c r="X30" s="218"/>
      <c r="Y30" s="221"/>
      <c r="Z30" s="340" t="str">
        <f>IF( tblESD[[#This Row],[Κατηγορία]] = "Έργο",  COUNTIF(tblESD[Α/Α Δραστηριότητας],TRIM(tblESD[[#This Row],[Α/Α Δραστηριότητας]]) &amp; ".*"),"")</f>
        <v/>
      </c>
      <c r="AA30" s="341"/>
      <c r="AB30" s="342">
        <v>29</v>
      </c>
      <c r="AC30" s="343"/>
    </row>
    <row r="31" spans="1:29" ht="25.5" x14ac:dyDescent="0.25">
      <c r="A31" s="248" t="s">
        <v>148</v>
      </c>
      <c r="B31" s="296" t="s">
        <v>216</v>
      </c>
      <c r="C31" s="248" t="s">
        <v>217</v>
      </c>
      <c r="D31" s="297"/>
      <c r="E31" s="216" t="s">
        <v>142</v>
      </c>
      <c r="F31" s="216" t="s">
        <v>123</v>
      </c>
      <c r="G31" s="216" t="s">
        <v>201</v>
      </c>
      <c r="H31" s="215" t="s">
        <v>152</v>
      </c>
      <c r="I31" s="203"/>
      <c r="J31" s="203">
        <v>46356</v>
      </c>
      <c r="K31" s="217"/>
      <c r="L31" s="211"/>
      <c r="M31" s="204"/>
      <c r="N31" s="218"/>
      <c r="O31" s="219"/>
      <c r="P31" s="219"/>
      <c r="Q31" s="219"/>
      <c r="R31" s="219"/>
      <c r="S31" s="219"/>
      <c r="T31" s="219"/>
      <c r="U31" s="220"/>
      <c r="V31" s="219"/>
      <c r="W31" s="219"/>
      <c r="X31" s="304"/>
      <c r="Y31" s="221"/>
      <c r="Z31" s="340" t="str">
        <f>IF( tblESD[[#This Row],[Κατηγορία]] = "Έργο",  COUNTIF(tblESD[Α/Α Δραστηριότητας],TRIM(tblESD[[#This Row],[Α/Α Δραστηριότητας]]) &amp; ".*"),"")</f>
        <v/>
      </c>
      <c r="AA31" s="341"/>
      <c r="AB31" s="342">
        <v>30</v>
      </c>
      <c r="AC31" s="343"/>
    </row>
    <row r="32" spans="1:29" ht="109.5" customHeight="1" x14ac:dyDescent="0.25">
      <c r="A32" s="227" t="s">
        <v>134</v>
      </c>
      <c r="B32" s="242" t="s">
        <v>218</v>
      </c>
      <c r="C32" s="227" t="s">
        <v>219</v>
      </c>
      <c r="D32" s="381" t="s">
        <v>220</v>
      </c>
      <c r="E32" s="228"/>
      <c r="F32" s="228"/>
      <c r="G32" s="228"/>
      <c r="H32" s="229"/>
      <c r="I32" s="230"/>
      <c r="J32" s="230"/>
      <c r="K32" s="231"/>
      <c r="L32" s="232" t="s">
        <v>221</v>
      </c>
      <c r="M32" s="214"/>
      <c r="N32" s="243"/>
      <c r="O32" s="233"/>
      <c r="P32" s="233"/>
      <c r="Q32" s="233"/>
      <c r="R32" s="233"/>
      <c r="S32" s="233"/>
      <c r="T32" s="233"/>
      <c r="U32" s="234"/>
      <c r="V32" s="233"/>
      <c r="W32" s="233"/>
      <c r="X32" s="243"/>
      <c r="Y32" s="244"/>
      <c r="Z32" s="340" t="str">
        <f>IF( tblESD[[#This Row],[Κατηγορία]] = "Έργο",  COUNTIF(tblESD[Α/Α Δραστηριότητας],TRIM(tblESD[[#This Row],[Α/Α Δραστηριότητας]]) &amp; ".*"),"")</f>
        <v/>
      </c>
      <c r="AA32" s="341"/>
      <c r="AB32" s="342">
        <v>31</v>
      </c>
      <c r="AC32" s="343"/>
    </row>
    <row r="33" spans="1:29" ht="102" x14ac:dyDescent="0.25">
      <c r="A33" s="235" t="s">
        <v>138</v>
      </c>
      <c r="B33" s="245" t="s">
        <v>222</v>
      </c>
      <c r="C33" s="235" t="s">
        <v>223</v>
      </c>
      <c r="D33" s="383" t="s">
        <v>224</v>
      </c>
      <c r="E33" s="237" t="s">
        <v>142</v>
      </c>
      <c r="F33" s="237" t="s">
        <v>123</v>
      </c>
      <c r="G33" s="237" t="s">
        <v>259</v>
      </c>
      <c r="H33" s="238"/>
      <c r="I33" s="206">
        <v>45292</v>
      </c>
      <c r="J33" s="206">
        <v>46752</v>
      </c>
      <c r="K33" s="239" t="s">
        <v>225</v>
      </c>
      <c r="L33" s="210" t="s">
        <v>226</v>
      </c>
      <c r="M33" s="207" t="s">
        <v>184</v>
      </c>
      <c r="N33" s="246"/>
      <c r="O33" s="200"/>
      <c r="P33" s="200"/>
      <c r="Q33" s="200"/>
      <c r="R33" s="200" t="s">
        <v>152</v>
      </c>
      <c r="S33" s="200"/>
      <c r="T33" s="200"/>
      <c r="U33" s="224">
        <v>22000</v>
      </c>
      <c r="V33" s="200"/>
      <c r="W33" s="200"/>
      <c r="X33" s="246"/>
      <c r="Y33" s="247" t="s">
        <v>227</v>
      </c>
      <c r="Z33" s="340">
        <f>IF( tblESD[[#This Row],[Κατηγορία]] = "Έργο",  COUNTIF(tblESD[Α/Α Δραστηριότητας],TRIM(tblESD[[#This Row],[Α/Α Δραστηριότητας]]) &amp; ".*"),"")</f>
        <v>4</v>
      </c>
      <c r="AA33" s="341"/>
      <c r="AB33" s="342">
        <v>32</v>
      </c>
      <c r="AC33" s="343"/>
    </row>
    <row r="34" spans="1:29" ht="63.75" x14ac:dyDescent="0.25">
      <c r="A34" s="321" t="s">
        <v>148</v>
      </c>
      <c r="B34" s="322" t="s">
        <v>228</v>
      </c>
      <c r="C34" s="321" t="s">
        <v>229</v>
      </c>
      <c r="D34" s="323"/>
      <c r="E34" s="324" t="s">
        <v>142</v>
      </c>
      <c r="F34" s="324" t="s">
        <v>123</v>
      </c>
      <c r="G34" s="324" t="s">
        <v>259</v>
      </c>
      <c r="H34" s="325" t="s">
        <v>152</v>
      </c>
      <c r="I34" s="326"/>
      <c r="J34" s="326">
        <v>46326</v>
      </c>
      <c r="K34" s="327"/>
      <c r="L34" s="328"/>
      <c r="M34" s="329"/>
      <c r="N34" s="344"/>
      <c r="O34" s="330"/>
      <c r="P34" s="330"/>
      <c r="Q34" s="330"/>
      <c r="R34" s="330"/>
      <c r="S34" s="330"/>
      <c r="T34" s="330"/>
      <c r="U34" s="345"/>
      <c r="V34" s="330"/>
      <c r="W34" s="330"/>
      <c r="X34" s="344"/>
      <c r="Y34" s="331"/>
      <c r="Z34" s="340" t="e">
        <f>IF( [1]!tblESD[[#This Row],[Κατηγορία]] = "Έργο",  COUNTIF([1]!tblESD[Α/Α Δραστηριότητας],TRIM([1]!tblESD[[#This Row],[Α/Α Δραστηριότητας]]) &amp; ".*"),"")</f>
        <v>#REF!</v>
      </c>
      <c r="AA34" s="341"/>
      <c r="AB34" s="342">
        <v>33</v>
      </c>
      <c r="AC34" s="343"/>
    </row>
    <row r="35" spans="1:29" s="332" customFormat="1" ht="76.5" x14ac:dyDescent="0.25">
      <c r="A35" s="321" t="s">
        <v>148</v>
      </c>
      <c r="B35" s="322" t="s">
        <v>230</v>
      </c>
      <c r="C35" s="321" t="s">
        <v>231</v>
      </c>
      <c r="D35" s="323"/>
      <c r="E35" s="324" t="s">
        <v>142</v>
      </c>
      <c r="F35" s="324" t="s">
        <v>123</v>
      </c>
      <c r="G35" s="324" t="s">
        <v>259</v>
      </c>
      <c r="H35" s="325" t="s">
        <v>152</v>
      </c>
      <c r="I35" s="326"/>
      <c r="J35" s="326">
        <v>46356</v>
      </c>
      <c r="K35" s="327"/>
      <c r="L35" s="328"/>
      <c r="M35" s="329"/>
      <c r="N35" s="344"/>
      <c r="O35" s="330"/>
      <c r="P35" s="330"/>
      <c r="Q35" s="330"/>
      <c r="R35" s="330"/>
      <c r="S35" s="330"/>
      <c r="T35" s="330"/>
      <c r="U35" s="345"/>
      <c r="V35" s="330"/>
      <c r="W35" s="330"/>
      <c r="X35" s="344"/>
      <c r="Y35" s="331"/>
      <c r="Z35" s="340" t="e">
        <f>IF( [1]!tblESD[[#This Row],[Κατηγορία]] = "Έργο",  COUNTIF([1]!tblESD[Α/Α Δραστηριότητας],TRIM([1]!tblESD[[#This Row],[Α/Α Δραστηριότητας]]) &amp; ".*"),"")</f>
        <v>#REF!</v>
      </c>
      <c r="AA35" s="341"/>
      <c r="AB35" s="342">
        <v>34</v>
      </c>
      <c r="AC35" s="343"/>
    </row>
    <row r="36" spans="1:29" s="332" customFormat="1" ht="63.75" x14ac:dyDescent="0.25">
      <c r="A36" s="321" t="s">
        <v>148</v>
      </c>
      <c r="B36" s="322" t="s">
        <v>232</v>
      </c>
      <c r="C36" s="321" t="s">
        <v>233</v>
      </c>
      <c r="D36" s="323"/>
      <c r="E36" s="324" t="s">
        <v>142</v>
      </c>
      <c r="F36" s="324" t="s">
        <v>123</v>
      </c>
      <c r="G36" s="324" t="s">
        <v>259</v>
      </c>
      <c r="H36" s="325" t="s">
        <v>152</v>
      </c>
      <c r="I36" s="326"/>
      <c r="J36" s="326">
        <v>46371</v>
      </c>
      <c r="K36" s="327"/>
      <c r="L36" s="328"/>
      <c r="M36" s="329"/>
      <c r="N36" s="344"/>
      <c r="O36" s="330"/>
      <c r="P36" s="330"/>
      <c r="Q36" s="330"/>
      <c r="R36" s="330"/>
      <c r="S36" s="330"/>
      <c r="T36" s="330"/>
      <c r="U36" s="345"/>
      <c r="V36" s="330"/>
      <c r="W36" s="330"/>
      <c r="X36" s="344"/>
      <c r="Y36" s="331"/>
      <c r="Z36" s="340" t="e">
        <f>IF( [1]!tblESD[[#This Row],[Κατηγορία]] = "Έργο",  COUNTIF([1]!tblESD[Α/Α Δραστηριότητας],TRIM([1]!tblESD[[#This Row],[Α/Α Δραστηριότητας]]) &amp; ".*"),"")</f>
        <v>#REF!</v>
      </c>
      <c r="AA36" s="341"/>
      <c r="AB36" s="342">
        <v>35</v>
      </c>
      <c r="AC36" s="343"/>
    </row>
    <row r="37" spans="1:29" s="332" customFormat="1" ht="76.5" x14ac:dyDescent="0.25">
      <c r="A37" s="321" t="s">
        <v>148</v>
      </c>
      <c r="B37" s="322" t="s">
        <v>234</v>
      </c>
      <c r="C37" s="321" t="s">
        <v>235</v>
      </c>
      <c r="D37" s="323"/>
      <c r="E37" s="324" t="s">
        <v>142</v>
      </c>
      <c r="F37" s="324" t="s">
        <v>123</v>
      </c>
      <c r="G37" s="324" t="s">
        <v>259</v>
      </c>
      <c r="H37" s="325" t="s">
        <v>152</v>
      </c>
      <c r="I37" s="326"/>
      <c r="J37" s="326">
        <v>46371</v>
      </c>
      <c r="K37" s="327"/>
      <c r="L37" s="328"/>
      <c r="M37" s="329"/>
      <c r="N37" s="344"/>
      <c r="O37" s="330"/>
      <c r="P37" s="330"/>
      <c r="Q37" s="330"/>
      <c r="R37" s="330"/>
      <c r="S37" s="330"/>
      <c r="T37" s="330"/>
      <c r="U37" s="345"/>
      <c r="V37" s="330"/>
      <c r="W37" s="330"/>
      <c r="X37" s="344"/>
      <c r="Y37" s="331"/>
      <c r="Z37" s="340" t="e">
        <f>IF( [1]!tblESD[[#This Row],[Κατηγορία]] = "Έργο",  COUNTIF([1]!tblESD[Α/Α Δραστηριότητας],TRIM([1]!tblESD[[#This Row],[Α/Α Δραστηριότητας]]) &amp; ".*"),"")</f>
        <v>#REF!</v>
      </c>
      <c r="AA37" s="341"/>
      <c r="AB37" s="342">
        <v>36</v>
      </c>
      <c r="AC37" s="343"/>
    </row>
    <row r="38" spans="1:29" s="332" customFormat="1" ht="153" x14ac:dyDescent="0.25">
      <c r="A38" s="238" t="s">
        <v>138</v>
      </c>
      <c r="B38" s="245" t="s">
        <v>236</v>
      </c>
      <c r="C38" s="235" t="s">
        <v>237</v>
      </c>
      <c r="D38" s="295" t="s">
        <v>238</v>
      </c>
      <c r="E38" s="237" t="s">
        <v>142</v>
      </c>
      <c r="F38" s="237" t="s">
        <v>123</v>
      </c>
      <c r="G38" s="237" t="s">
        <v>165</v>
      </c>
      <c r="H38" s="238"/>
      <c r="I38" s="206">
        <v>45292</v>
      </c>
      <c r="J38" s="206">
        <v>46752</v>
      </c>
      <c r="K38" s="239" t="s">
        <v>1208</v>
      </c>
      <c r="L38" s="210" t="s">
        <v>162</v>
      </c>
      <c r="M38" s="207" t="s">
        <v>184</v>
      </c>
      <c r="N38" s="246"/>
      <c r="O38" s="200"/>
      <c r="P38" s="200"/>
      <c r="Q38" s="200"/>
      <c r="R38" s="200"/>
      <c r="S38" s="200"/>
      <c r="T38" s="200" t="s">
        <v>239</v>
      </c>
      <c r="U38" s="224">
        <v>599280</v>
      </c>
      <c r="V38" s="200"/>
      <c r="W38" s="200"/>
      <c r="X38" s="246"/>
      <c r="Y38" s="247" t="s">
        <v>227</v>
      </c>
      <c r="Z38" s="340">
        <f>IF( tblESD[[#This Row],[Κατηγορία]] = "Έργο",  COUNTIF(tblESD[Α/Α Δραστηριότητας],TRIM(tblESD[[#This Row],[Α/Α Δραστηριότητας]]) &amp; ".*"),"")</f>
        <v>4</v>
      </c>
      <c r="AA38" s="341"/>
      <c r="AB38" s="342">
        <v>37</v>
      </c>
      <c r="AC38" s="343"/>
    </row>
    <row r="39" spans="1:29" ht="38.25" x14ac:dyDescent="0.25">
      <c r="A39" s="248" t="s">
        <v>148</v>
      </c>
      <c r="B39" s="296" t="s">
        <v>240</v>
      </c>
      <c r="C39" s="248" t="s">
        <v>241</v>
      </c>
      <c r="D39" s="212"/>
      <c r="E39" s="216" t="s">
        <v>142</v>
      </c>
      <c r="F39" s="216" t="s">
        <v>123</v>
      </c>
      <c r="G39" s="216" t="s">
        <v>165</v>
      </c>
      <c r="H39" s="215" t="s">
        <v>152</v>
      </c>
      <c r="I39" s="203"/>
      <c r="J39" s="203">
        <v>46203</v>
      </c>
      <c r="K39" s="217"/>
      <c r="L39" s="211"/>
      <c r="M39" s="204"/>
      <c r="N39" s="218"/>
      <c r="O39" s="219"/>
      <c r="P39" s="219"/>
      <c r="Q39" s="219"/>
      <c r="R39" s="219"/>
      <c r="S39" s="219"/>
      <c r="T39" s="219"/>
      <c r="U39" s="220"/>
      <c r="V39" s="219"/>
      <c r="W39" s="219"/>
      <c r="X39" s="218"/>
      <c r="Y39" s="221"/>
      <c r="Z39" s="340" t="str">
        <f>IF( tblESD[[#This Row],[Κατηγορία]] = "Έργο",  COUNTIF(tblESD[Α/Α Δραστηριότητας],TRIM(tblESD[[#This Row],[Α/Α Δραστηριότητας]]) &amp; ".*"),"")</f>
        <v/>
      </c>
      <c r="AA39" s="341"/>
      <c r="AB39" s="342">
        <v>38</v>
      </c>
      <c r="AC39" s="343"/>
    </row>
    <row r="40" spans="1:29" ht="38.25" x14ac:dyDescent="0.25">
      <c r="A40" s="248" t="s">
        <v>148</v>
      </c>
      <c r="B40" s="296" t="s">
        <v>242</v>
      </c>
      <c r="C40" s="248" t="s">
        <v>243</v>
      </c>
      <c r="D40" s="212"/>
      <c r="E40" s="216" t="s">
        <v>142</v>
      </c>
      <c r="F40" s="216" t="s">
        <v>123</v>
      </c>
      <c r="G40" s="216" t="s">
        <v>165</v>
      </c>
      <c r="H40" s="215" t="s">
        <v>152</v>
      </c>
      <c r="I40" s="203"/>
      <c r="J40" s="203">
        <v>46371</v>
      </c>
      <c r="K40" s="217"/>
      <c r="L40" s="211"/>
      <c r="M40" s="204"/>
      <c r="N40" s="218"/>
      <c r="O40" s="219"/>
      <c r="P40" s="219"/>
      <c r="Q40" s="219"/>
      <c r="R40" s="219"/>
      <c r="S40" s="219"/>
      <c r="T40" s="219"/>
      <c r="U40" s="220"/>
      <c r="V40" s="219"/>
      <c r="W40" s="219"/>
      <c r="X40" s="218"/>
      <c r="Y40" s="219"/>
      <c r="Z40" s="340" t="str">
        <f>IF( tblESD[[#This Row],[Κατηγορία]] = "Έργο",  COUNTIF(tblESD[Α/Α Δραστηριότητας],TRIM(tblESD[[#This Row],[Α/Α Δραστηριότητας]]) &amp; ".*"),"")</f>
        <v/>
      </c>
      <c r="AA40" s="341"/>
      <c r="AB40" s="342">
        <v>39</v>
      </c>
      <c r="AC40" s="343"/>
    </row>
    <row r="41" spans="1:29" ht="38.25" x14ac:dyDescent="0.25">
      <c r="A41" s="248" t="s">
        <v>148</v>
      </c>
      <c r="B41" s="296" t="s">
        <v>244</v>
      </c>
      <c r="C41" s="248" t="s">
        <v>245</v>
      </c>
      <c r="D41" s="212"/>
      <c r="E41" s="216" t="s">
        <v>142</v>
      </c>
      <c r="F41" s="216" t="s">
        <v>123</v>
      </c>
      <c r="G41" s="216" t="s">
        <v>165</v>
      </c>
      <c r="H41" s="215" t="s">
        <v>152</v>
      </c>
      <c r="I41" s="203"/>
      <c r="J41" s="203">
        <v>46371</v>
      </c>
      <c r="K41" s="217"/>
      <c r="L41" s="211"/>
      <c r="M41" s="204"/>
      <c r="N41" s="218"/>
      <c r="O41" s="219"/>
      <c r="P41" s="219"/>
      <c r="Q41" s="219"/>
      <c r="R41" s="219"/>
      <c r="S41" s="219"/>
      <c r="T41" s="219"/>
      <c r="U41" s="220"/>
      <c r="V41" s="219"/>
      <c r="W41" s="219"/>
      <c r="X41" s="218"/>
      <c r="Y41" s="219"/>
      <c r="Z41" s="340" t="str">
        <f>IF( tblESD[[#This Row],[Κατηγορία]] = "Έργο",  COUNTIF(tblESD[Α/Α Δραστηριότητας],TRIM(tblESD[[#This Row],[Α/Α Δραστηριότητας]]) &amp; ".*"),"")</f>
        <v/>
      </c>
      <c r="AA41" s="341"/>
      <c r="AB41" s="342">
        <v>40</v>
      </c>
      <c r="AC41" s="343"/>
    </row>
    <row r="42" spans="1:29" ht="76.5" x14ac:dyDescent="0.25">
      <c r="A42" s="248" t="s">
        <v>148</v>
      </c>
      <c r="B42" s="296" t="s">
        <v>246</v>
      </c>
      <c r="C42" s="248" t="s">
        <v>247</v>
      </c>
      <c r="D42" s="212"/>
      <c r="E42" s="216" t="s">
        <v>142</v>
      </c>
      <c r="F42" s="216" t="s">
        <v>123</v>
      </c>
      <c r="G42" s="216" t="s">
        <v>165</v>
      </c>
      <c r="H42" s="215" t="s">
        <v>152</v>
      </c>
      <c r="I42" s="203"/>
      <c r="J42" s="203">
        <v>46371</v>
      </c>
      <c r="K42" s="217"/>
      <c r="L42" s="211"/>
      <c r="M42" s="204"/>
      <c r="N42" s="218"/>
      <c r="O42" s="219"/>
      <c r="P42" s="219"/>
      <c r="Q42" s="219"/>
      <c r="R42" s="219"/>
      <c r="S42" s="219"/>
      <c r="T42" s="219"/>
      <c r="U42" s="220"/>
      <c r="V42" s="219"/>
      <c r="W42" s="219"/>
      <c r="X42" s="218"/>
      <c r="Y42" s="219"/>
      <c r="Z42" s="340" t="str">
        <f>IF( tblESD[[#This Row],[Κατηγορία]] = "Έργο",  COUNTIF(tblESD[Α/Α Δραστηριότητας],TRIM(tblESD[[#This Row],[Α/Α Δραστηριότητας]]) &amp; ".*"),"")</f>
        <v/>
      </c>
      <c r="AA42" s="341"/>
      <c r="AB42" s="342"/>
      <c r="AC42" s="343"/>
    </row>
    <row r="43" spans="1:29" ht="25.5" x14ac:dyDescent="0.25">
      <c r="A43" s="235" t="s">
        <v>138</v>
      </c>
      <c r="B43" s="245" t="s">
        <v>248</v>
      </c>
      <c r="C43" s="235" t="s">
        <v>1304</v>
      </c>
      <c r="D43" s="383" t="s">
        <v>1328</v>
      </c>
      <c r="E43" s="237" t="s">
        <v>142</v>
      </c>
      <c r="F43" s="237" t="s">
        <v>123</v>
      </c>
      <c r="G43" s="237" t="s">
        <v>165</v>
      </c>
      <c r="H43" s="238"/>
      <c r="I43" s="206">
        <v>46023</v>
      </c>
      <c r="J43" s="206">
        <v>46366</v>
      </c>
      <c r="K43" s="239"/>
      <c r="L43" s="210" t="s">
        <v>249</v>
      </c>
      <c r="M43" s="207" t="s">
        <v>184</v>
      </c>
      <c r="N43" s="246"/>
      <c r="O43" s="200"/>
      <c r="P43" s="200"/>
      <c r="Q43" s="200"/>
      <c r="R43" s="200" t="s">
        <v>152</v>
      </c>
      <c r="S43" s="200"/>
      <c r="T43" s="200" t="s">
        <v>250</v>
      </c>
      <c r="U43" s="224">
        <v>50000</v>
      </c>
      <c r="V43" s="200"/>
      <c r="W43" s="200"/>
      <c r="X43" s="246"/>
      <c r="Y43" s="200"/>
      <c r="Z43" s="340">
        <f>IF( tblESD[[#This Row],[Κατηγορία]] = "Έργο",  COUNTIF(tblESD[Α/Α Δραστηριότητας],TRIM(tblESD[[#This Row],[Α/Α Δραστηριότητας]]) &amp; ".*"),"")</f>
        <v>5</v>
      </c>
      <c r="AA43" s="341"/>
      <c r="AB43" s="342">
        <v>41</v>
      </c>
      <c r="AC43" s="343"/>
    </row>
    <row r="44" spans="1:29" ht="25.5" x14ac:dyDescent="0.25">
      <c r="A44" s="248" t="s">
        <v>148</v>
      </c>
      <c r="B44" s="296" t="s">
        <v>251</v>
      </c>
      <c r="C44" s="248" t="s">
        <v>252</v>
      </c>
      <c r="D44" s="212"/>
      <c r="E44" s="216" t="s">
        <v>142</v>
      </c>
      <c r="F44" s="216" t="s">
        <v>123</v>
      </c>
      <c r="G44" s="216" t="s">
        <v>165</v>
      </c>
      <c r="H44" s="215" t="s">
        <v>152</v>
      </c>
      <c r="I44" s="203"/>
      <c r="J44" s="203">
        <v>46142</v>
      </c>
      <c r="K44" s="217"/>
      <c r="L44" s="211"/>
      <c r="M44" s="204"/>
      <c r="N44" s="218"/>
      <c r="O44" s="219"/>
      <c r="P44" s="219"/>
      <c r="Q44" s="219"/>
      <c r="R44" s="219"/>
      <c r="S44" s="219"/>
      <c r="T44" s="219"/>
      <c r="U44" s="220"/>
      <c r="V44" s="219"/>
      <c r="W44" s="219"/>
      <c r="X44" s="218"/>
      <c r="Y44" s="219"/>
      <c r="Z44" s="340" t="str">
        <f>IF( tblESD[[#This Row],[Κατηγορία]] = "Έργο",  COUNTIF(tblESD[Α/Α Δραστηριότητας],TRIM(tblESD[[#This Row],[Α/Α Δραστηριότητας]]) &amp; ".*"),"")</f>
        <v/>
      </c>
      <c r="AA44" s="341"/>
      <c r="AB44" s="342"/>
      <c r="AC44" s="343"/>
    </row>
    <row r="45" spans="1:29" s="209" customFormat="1" ht="38.25" x14ac:dyDescent="0.25">
      <c r="A45" s="248" t="s">
        <v>148</v>
      </c>
      <c r="B45" s="296" t="s">
        <v>253</v>
      </c>
      <c r="C45" s="248" t="s">
        <v>254</v>
      </c>
      <c r="D45" s="212"/>
      <c r="E45" s="216" t="s">
        <v>142</v>
      </c>
      <c r="F45" s="216" t="s">
        <v>123</v>
      </c>
      <c r="G45" s="216" t="s">
        <v>165</v>
      </c>
      <c r="H45" s="215" t="s">
        <v>152</v>
      </c>
      <c r="I45" s="203"/>
      <c r="J45" s="203">
        <v>46183</v>
      </c>
      <c r="K45" s="217"/>
      <c r="L45" s="211"/>
      <c r="M45" s="204"/>
      <c r="N45" s="218"/>
      <c r="O45" s="219"/>
      <c r="P45" s="219"/>
      <c r="Q45" s="219"/>
      <c r="R45" s="219"/>
      <c r="S45" s="219"/>
      <c r="T45" s="219"/>
      <c r="U45" s="220"/>
      <c r="V45" s="219"/>
      <c r="W45" s="219"/>
      <c r="X45" s="218"/>
      <c r="Y45" s="219"/>
      <c r="Z45" s="340" t="str">
        <f>IF( tblESD[[#This Row],[Κατηγορία]] = "Έργο",  COUNTIF(tblESD[Α/Α Δραστηριότητας],TRIM(tblESD[[#This Row],[Α/Α Δραστηριότητας]]) &amp; ".*"),"")</f>
        <v/>
      </c>
      <c r="AA45" s="341"/>
      <c r="AB45" s="342"/>
      <c r="AC45" s="208"/>
    </row>
    <row r="46" spans="1:29" s="209" customFormat="1" ht="38.25" x14ac:dyDescent="0.25">
      <c r="A46" s="248" t="s">
        <v>148</v>
      </c>
      <c r="B46" s="296" t="s">
        <v>255</v>
      </c>
      <c r="C46" s="248" t="s">
        <v>256</v>
      </c>
      <c r="D46" s="212"/>
      <c r="E46" s="216" t="s">
        <v>142</v>
      </c>
      <c r="F46" s="216" t="s">
        <v>123</v>
      </c>
      <c r="G46" s="216" t="s">
        <v>165</v>
      </c>
      <c r="H46" s="215" t="s">
        <v>152</v>
      </c>
      <c r="I46" s="203"/>
      <c r="J46" s="203">
        <v>46326</v>
      </c>
      <c r="K46" s="217"/>
      <c r="L46" s="211"/>
      <c r="M46" s="204"/>
      <c r="N46" s="218"/>
      <c r="O46" s="219"/>
      <c r="P46" s="219"/>
      <c r="Q46" s="219"/>
      <c r="R46" s="219"/>
      <c r="S46" s="219"/>
      <c r="T46" s="219"/>
      <c r="U46" s="220"/>
      <c r="V46" s="219"/>
      <c r="W46" s="219"/>
      <c r="X46" s="218"/>
      <c r="Y46" s="219"/>
      <c r="Z46" s="340" t="str">
        <f>IF( tblESD[[#This Row],[Κατηγορία]] = "Έργο",  COUNTIF(tblESD[Α/Α Δραστηριότητας],TRIM(tblESD[[#This Row],[Α/Α Δραστηριότητας]]) &amp; ".*"),"")</f>
        <v/>
      </c>
      <c r="AA46" s="341"/>
      <c r="AB46" s="342"/>
      <c r="AC46" s="208"/>
    </row>
    <row r="47" spans="1:29" s="209" customFormat="1" ht="38.25" x14ac:dyDescent="0.25">
      <c r="A47" s="248" t="s">
        <v>148</v>
      </c>
      <c r="B47" s="296" t="s">
        <v>257</v>
      </c>
      <c r="C47" s="248" t="s">
        <v>258</v>
      </c>
      <c r="D47" s="212"/>
      <c r="E47" s="216" t="s">
        <v>142</v>
      </c>
      <c r="F47" s="216" t="s">
        <v>123</v>
      </c>
      <c r="G47" s="216" t="s">
        <v>259</v>
      </c>
      <c r="H47" s="215" t="s">
        <v>152</v>
      </c>
      <c r="I47" s="203"/>
      <c r="J47" s="203">
        <v>46356</v>
      </c>
      <c r="K47" s="217"/>
      <c r="L47" s="211"/>
      <c r="M47" s="204"/>
      <c r="N47" s="218"/>
      <c r="O47" s="219"/>
      <c r="P47" s="219"/>
      <c r="Q47" s="219"/>
      <c r="R47" s="219"/>
      <c r="S47" s="219"/>
      <c r="T47" s="219"/>
      <c r="U47" s="220"/>
      <c r="V47" s="219"/>
      <c r="W47" s="219"/>
      <c r="X47" s="218"/>
      <c r="Y47" s="219"/>
      <c r="Z47" s="340" t="str">
        <f>IF( tblESD[[#This Row],[Κατηγορία]] = "Έργο",  COUNTIF(tblESD[Α/Α Δραστηριότητας],TRIM(tblESD[[#This Row],[Α/Α Δραστηριότητας]]) &amp; ".*"),"")</f>
        <v/>
      </c>
      <c r="AA47" s="341"/>
      <c r="AB47" s="342"/>
      <c r="AC47" s="208"/>
    </row>
    <row r="48" spans="1:29" s="209" customFormat="1" ht="63.75" x14ac:dyDescent="0.25">
      <c r="A48" s="248" t="s">
        <v>148</v>
      </c>
      <c r="B48" s="296" t="s">
        <v>260</v>
      </c>
      <c r="C48" s="248" t="s">
        <v>261</v>
      </c>
      <c r="D48" s="212"/>
      <c r="E48" s="216" t="s">
        <v>142</v>
      </c>
      <c r="F48" s="216" t="s">
        <v>123</v>
      </c>
      <c r="G48" s="216" t="s">
        <v>165</v>
      </c>
      <c r="H48" s="215" t="s">
        <v>152</v>
      </c>
      <c r="I48" s="203"/>
      <c r="J48" s="203">
        <v>46366</v>
      </c>
      <c r="K48" s="217"/>
      <c r="L48" s="211"/>
      <c r="M48" s="204"/>
      <c r="N48" s="218"/>
      <c r="O48" s="219"/>
      <c r="P48" s="219"/>
      <c r="Q48" s="219"/>
      <c r="R48" s="219"/>
      <c r="S48" s="219"/>
      <c r="T48" s="219"/>
      <c r="U48" s="220"/>
      <c r="V48" s="219"/>
      <c r="W48" s="219"/>
      <c r="X48" s="218"/>
      <c r="Y48" s="219"/>
      <c r="Z48" s="340" t="str">
        <f>IF( tblESD[[#This Row],[Κατηγορία]] = "Έργο",  COUNTIF(tblESD[Α/Α Δραστηριότητας],TRIM(tblESD[[#This Row],[Α/Α Δραστηριότητας]]) &amp; ".*"),"")</f>
        <v/>
      </c>
      <c r="AA48" s="341"/>
      <c r="AB48" s="342"/>
      <c r="AC48" s="208"/>
    </row>
    <row r="49" spans="1:29" s="209" customFormat="1" ht="108" x14ac:dyDescent="0.25">
      <c r="A49" s="227" t="s">
        <v>134</v>
      </c>
      <c r="B49" s="242" t="s">
        <v>262</v>
      </c>
      <c r="C49" s="227" t="s">
        <v>263</v>
      </c>
      <c r="D49" s="381" t="s">
        <v>264</v>
      </c>
      <c r="E49" s="228"/>
      <c r="F49" s="228"/>
      <c r="G49" s="228"/>
      <c r="H49" s="229"/>
      <c r="I49" s="230"/>
      <c r="J49" s="230"/>
      <c r="K49" s="231"/>
      <c r="L49" s="232" t="s">
        <v>265</v>
      </c>
      <c r="M49" s="214"/>
      <c r="N49" s="243"/>
      <c r="O49" s="233"/>
      <c r="P49" s="233"/>
      <c r="Q49" s="233"/>
      <c r="R49" s="233"/>
      <c r="S49" s="233"/>
      <c r="T49" s="233"/>
      <c r="U49" s="234"/>
      <c r="V49" s="233"/>
      <c r="W49" s="233"/>
      <c r="X49" s="243"/>
      <c r="Y49" s="244"/>
      <c r="Z49" s="340" t="str">
        <f>IF( tblESD[[#This Row],[Κατηγορία]] = "Έργο",  COUNTIF(tblESD[Α/Α Δραστηριότητας],TRIM(tblESD[[#This Row],[Α/Α Δραστηριότητας]]) &amp; ".*"),"")</f>
        <v/>
      </c>
      <c r="AA49" s="341"/>
      <c r="AB49" s="342">
        <v>47</v>
      </c>
      <c r="AC49" s="208"/>
    </row>
    <row r="50" spans="1:29" s="209" customFormat="1" ht="165.75" x14ac:dyDescent="0.25">
      <c r="A50" s="235" t="s">
        <v>138</v>
      </c>
      <c r="B50" s="245" t="s">
        <v>266</v>
      </c>
      <c r="C50" s="235" t="s">
        <v>267</v>
      </c>
      <c r="D50" s="383" t="s">
        <v>1327</v>
      </c>
      <c r="E50" s="237" t="s">
        <v>142</v>
      </c>
      <c r="F50" s="237" t="s">
        <v>143</v>
      </c>
      <c r="G50" s="237" t="s">
        <v>979</v>
      </c>
      <c r="H50" s="238"/>
      <c r="I50" s="206">
        <v>46023</v>
      </c>
      <c r="J50" s="206">
        <v>46172</v>
      </c>
      <c r="K50" s="239" t="s">
        <v>268</v>
      </c>
      <c r="L50" s="210" t="s">
        <v>269</v>
      </c>
      <c r="M50" s="207" t="s">
        <v>184</v>
      </c>
      <c r="N50" s="246"/>
      <c r="O50" s="200"/>
      <c r="P50" s="200"/>
      <c r="Q50" s="200"/>
      <c r="R50" s="200"/>
      <c r="S50" s="200" t="s">
        <v>152</v>
      </c>
      <c r="T50" s="200"/>
      <c r="U50" s="224">
        <v>500000</v>
      </c>
      <c r="V50" s="200"/>
      <c r="W50" s="200"/>
      <c r="X50" s="246"/>
      <c r="Y50" s="247"/>
      <c r="Z50" s="340">
        <f>IF( tblESD[[#This Row],[Κατηγορία]] = "Έργο",  COUNTIF(tblESD[Α/Α Δραστηριότητας],TRIM(tblESD[[#This Row],[Α/Α Δραστηριότητας]]) &amp; ".*"),"")</f>
        <v>3</v>
      </c>
      <c r="AA50" s="341"/>
      <c r="AB50" s="342">
        <v>48</v>
      </c>
      <c r="AC50" s="208"/>
    </row>
    <row r="51" spans="1:29" s="209" customFormat="1" ht="51" x14ac:dyDescent="0.25">
      <c r="A51" s="248" t="s">
        <v>148</v>
      </c>
      <c r="B51" s="296" t="s">
        <v>270</v>
      </c>
      <c r="C51" s="248" t="s">
        <v>271</v>
      </c>
      <c r="D51" s="212"/>
      <c r="E51" s="216" t="s">
        <v>142</v>
      </c>
      <c r="F51" s="216" t="s">
        <v>143</v>
      </c>
      <c r="G51" s="216" t="s">
        <v>272</v>
      </c>
      <c r="H51" s="215" t="s">
        <v>142</v>
      </c>
      <c r="I51" s="203"/>
      <c r="J51" s="203">
        <v>46081</v>
      </c>
      <c r="K51" s="217"/>
      <c r="L51" s="211"/>
      <c r="M51" s="204"/>
      <c r="N51" s="218"/>
      <c r="O51" s="219"/>
      <c r="P51" s="219"/>
      <c r="Q51" s="219"/>
      <c r="R51" s="219"/>
      <c r="S51" s="219"/>
      <c r="T51" s="219"/>
      <c r="U51" s="220"/>
      <c r="V51" s="219"/>
      <c r="W51" s="219"/>
      <c r="X51" s="218"/>
      <c r="Y51" s="221"/>
      <c r="Z51" s="340" t="str">
        <f>IF( tblESD[[#This Row],[Κατηγορία]] = "Έργο",  COUNTIF(tblESD[Α/Α Δραστηριότητας],TRIM(tblESD[[#This Row],[Α/Α Δραστηριότητας]]) &amp; ".*"),"")</f>
        <v/>
      </c>
      <c r="AA51" s="341"/>
      <c r="AB51" s="342">
        <v>49</v>
      </c>
      <c r="AC51" s="208"/>
    </row>
    <row r="52" spans="1:29" s="209" customFormat="1" ht="25.5" x14ac:dyDescent="0.25">
      <c r="A52" s="248" t="s">
        <v>148</v>
      </c>
      <c r="B52" s="296" t="s">
        <v>273</v>
      </c>
      <c r="C52" s="248" t="s">
        <v>274</v>
      </c>
      <c r="D52" s="212"/>
      <c r="E52" s="216" t="s">
        <v>142</v>
      </c>
      <c r="F52" s="216" t="s">
        <v>143</v>
      </c>
      <c r="G52" s="216" t="s">
        <v>1042</v>
      </c>
      <c r="H52" s="215" t="s">
        <v>142</v>
      </c>
      <c r="I52" s="203"/>
      <c r="J52" s="203">
        <v>46142</v>
      </c>
      <c r="K52" s="217"/>
      <c r="L52" s="211"/>
      <c r="M52" s="204"/>
      <c r="N52" s="218"/>
      <c r="O52" s="219"/>
      <c r="P52" s="219"/>
      <c r="Q52" s="219"/>
      <c r="R52" s="219"/>
      <c r="S52" s="219"/>
      <c r="T52" s="219"/>
      <c r="U52" s="220"/>
      <c r="V52" s="219"/>
      <c r="W52" s="219"/>
      <c r="X52" s="218"/>
      <c r="Y52" s="221"/>
      <c r="Z52" s="340" t="str">
        <f>IF( tblESD[[#This Row],[Κατηγορία]] = "Έργο",  COUNTIF(tblESD[Α/Α Δραστηριότητας],TRIM(tblESD[[#This Row],[Α/Α Δραστηριότητας]]) &amp; ".*"),"")</f>
        <v/>
      </c>
      <c r="AA52" s="341"/>
      <c r="AB52" s="342">
        <v>50</v>
      </c>
      <c r="AC52" s="208"/>
    </row>
    <row r="53" spans="1:29" s="209" customFormat="1" x14ac:dyDescent="0.25">
      <c r="A53" s="248" t="s">
        <v>148</v>
      </c>
      <c r="B53" s="296" t="s">
        <v>276</v>
      </c>
      <c r="C53" s="248" t="s">
        <v>277</v>
      </c>
      <c r="D53" s="212"/>
      <c r="E53" s="216" t="s">
        <v>142</v>
      </c>
      <c r="F53" s="216" t="s">
        <v>143</v>
      </c>
      <c r="G53" s="216" t="s">
        <v>1051</v>
      </c>
      <c r="H53" s="215" t="s">
        <v>142</v>
      </c>
      <c r="I53" s="203"/>
      <c r="J53" s="203">
        <v>46172</v>
      </c>
      <c r="K53" s="217"/>
      <c r="L53" s="211"/>
      <c r="M53" s="204"/>
      <c r="N53" s="218"/>
      <c r="O53" s="219"/>
      <c r="P53" s="219"/>
      <c r="Q53" s="219"/>
      <c r="R53" s="219"/>
      <c r="S53" s="219"/>
      <c r="T53" s="219"/>
      <c r="U53" s="220"/>
      <c r="V53" s="219"/>
      <c r="W53" s="219"/>
      <c r="X53" s="218"/>
      <c r="Y53" s="221"/>
      <c r="Z53" s="340" t="str">
        <f>IF( tblESD[[#This Row],[Κατηγορία]] = "Έργο",  COUNTIF(tblESD[Α/Α Δραστηριότητας],TRIM(tblESD[[#This Row],[Α/Α Δραστηριότητας]]) &amp; ".*"),"")</f>
        <v/>
      </c>
      <c r="AA53" s="341"/>
      <c r="AB53" s="342"/>
      <c r="AC53" s="208"/>
    </row>
    <row r="54" spans="1:29" s="209" customFormat="1" ht="108" x14ac:dyDescent="0.25">
      <c r="A54" s="235" t="s">
        <v>138</v>
      </c>
      <c r="B54" s="245" t="s">
        <v>279</v>
      </c>
      <c r="C54" s="235" t="s">
        <v>280</v>
      </c>
      <c r="D54" s="236" t="s">
        <v>281</v>
      </c>
      <c r="E54" s="237" t="s">
        <v>152</v>
      </c>
      <c r="F54" s="237" t="s">
        <v>143</v>
      </c>
      <c r="G54" s="237" t="s">
        <v>282</v>
      </c>
      <c r="H54" s="238"/>
      <c r="I54" s="206">
        <v>45658</v>
      </c>
      <c r="J54" s="206">
        <v>46387</v>
      </c>
      <c r="K54" s="239" t="s">
        <v>283</v>
      </c>
      <c r="L54" s="210" t="s">
        <v>265</v>
      </c>
      <c r="M54" s="207" t="s">
        <v>147</v>
      </c>
      <c r="N54" s="246"/>
      <c r="O54" s="200"/>
      <c r="P54" s="200"/>
      <c r="Q54" s="200"/>
      <c r="R54" s="200"/>
      <c r="S54" s="200"/>
      <c r="T54" s="200"/>
      <c r="U54" s="224"/>
      <c r="V54" s="200"/>
      <c r="W54" s="200"/>
      <c r="X54" s="246"/>
      <c r="Y54" s="247"/>
      <c r="Z54" s="340">
        <f>IF( tblESD[[#This Row],[Κατηγορία]] = "Έργο",  COUNTIF(tblESD[Α/Α Δραστηριότητας],TRIM(tblESD[[#This Row],[Α/Α Δραστηριότητας]]) &amp; ".*"),"")</f>
        <v>7</v>
      </c>
      <c r="AA54" s="341"/>
      <c r="AB54" s="342">
        <v>51</v>
      </c>
      <c r="AC54" s="208"/>
    </row>
    <row r="55" spans="1:29" s="209" customFormat="1" ht="25.5" x14ac:dyDescent="0.25">
      <c r="A55" s="248" t="s">
        <v>148</v>
      </c>
      <c r="B55" s="296" t="s">
        <v>284</v>
      </c>
      <c r="C55" s="248" t="s">
        <v>285</v>
      </c>
      <c r="D55" s="212"/>
      <c r="E55" s="216" t="s">
        <v>152</v>
      </c>
      <c r="F55" s="216" t="s">
        <v>143</v>
      </c>
      <c r="G55" s="216" t="s">
        <v>286</v>
      </c>
      <c r="H55" s="215" t="s">
        <v>142</v>
      </c>
      <c r="I55" s="203"/>
      <c r="J55" s="203">
        <v>46053</v>
      </c>
      <c r="K55" s="217"/>
      <c r="L55" s="211"/>
      <c r="M55" s="204"/>
      <c r="N55" s="218"/>
      <c r="O55" s="219"/>
      <c r="P55" s="219"/>
      <c r="Q55" s="219"/>
      <c r="R55" s="219"/>
      <c r="S55" s="219"/>
      <c r="T55" s="219"/>
      <c r="U55" s="220"/>
      <c r="V55" s="219"/>
      <c r="W55" s="219"/>
      <c r="X55" s="218"/>
      <c r="Y55" s="221"/>
      <c r="Z55" s="340" t="str">
        <f>IF( tblESD[[#This Row],[Κατηγορία]] = "Έργο",  COUNTIF(tblESD[Α/Α Δραστηριότητας],TRIM(tblESD[[#This Row],[Α/Α Δραστηριότητας]]) &amp; ".*"),"")</f>
        <v/>
      </c>
      <c r="AA55" s="341"/>
      <c r="AB55" s="342">
        <v>52</v>
      </c>
      <c r="AC55" s="208"/>
    </row>
    <row r="56" spans="1:29" s="209" customFormat="1" ht="25.5" x14ac:dyDescent="0.25">
      <c r="A56" s="248" t="s">
        <v>148</v>
      </c>
      <c r="B56" s="296" t="s">
        <v>287</v>
      </c>
      <c r="C56" s="248" t="s">
        <v>288</v>
      </c>
      <c r="D56" s="212"/>
      <c r="E56" s="216" t="s">
        <v>152</v>
      </c>
      <c r="F56" s="216" t="s">
        <v>143</v>
      </c>
      <c r="G56" s="216" t="s">
        <v>286</v>
      </c>
      <c r="H56" s="215" t="s">
        <v>142</v>
      </c>
      <c r="I56" s="203"/>
      <c r="J56" s="203">
        <v>46081</v>
      </c>
      <c r="K56" s="217"/>
      <c r="L56" s="211"/>
      <c r="M56" s="204"/>
      <c r="N56" s="218"/>
      <c r="O56" s="219"/>
      <c r="P56" s="219"/>
      <c r="Q56" s="219"/>
      <c r="R56" s="219"/>
      <c r="S56" s="219"/>
      <c r="T56" s="219"/>
      <c r="U56" s="220"/>
      <c r="V56" s="219"/>
      <c r="W56" s="219"/>
      <c r="X56" s="218"/>
      <c r="Y56" s="221"/>
      <c r="Z56" s="340" t="str">
        <f>IF( tblESD[[#This Row],[Κατηγορία]] = "Έργο",  COUNTIF(tblESD[Α/Α Δραστηριότητας],TRIM(tblESD[[#This Row],[Α/Α Δραστηριότητας]]) &amp; ".*"),"")</f>
        <v/>
      </c>
      <c r="AA56" s="341"/>
      <c r="AB56" s="342">
        <v>53</v>
      </c>
      <c r="AC56" s="208"/>
    </row>
    <row r="57" spans="1:29" s="209" customFormat="1" ht="25.5" x14ac:dyDescent="0.25">
      <c r="A57" s="248" t="s">
        <v>148</v>
      </c>
      <c r="B57" s="296" t="s">
        <v>289</v>
      </c>
      <c r="C57" s="248" t="s">
        <v>1273</v>
      </c>
      <c r="D57" s="212"/>
      <c r="E57" s="216" t="s">
        <v>152</v>
      </c>
      <c r="F57" s="216" t="s">
        <v>143</v>
      </c>
      <c r="G57" s="216" t="s">
        <v>286</v>
      </c>
      <c r="H57" s="215" t="s">
        <v>142</v>
      </c>
      <c r="I57" s="203"/>
      <c r="J57" s="203">
        <v>46234</v>
      </c>
      <c r="K57" s="217"/>
      <c r="L57" s="211"/>
      <c r="M57" s="204"/>
      <c r="N57" s="218"/>
      <c r="O57" s="219"/>
      <c r="P57" s="219"/>
      <c r="Q57" s="219"/>
      <c r="R57" s="219"/>
      <c r="S57" s="219"/>
      <c r="T57" s="219"/>
      <c r="U57" s="220"/>
      <c r="V57" s="219"/>
      <c r="W57" s="219"/>
      <c r="X57" s="218"/>
      <c r="Y57" s="221"/>
      <c r="Z57" s="340" t="str">
        <f>IF( tblESD[[#This Row],[Κατηγορία]] = "Έργο",  COUNTIF(tblESD[Α/Α Δραστηριότητας],TRIM(tblESD[[#This Row],[Α/Α Δραστηριότητας]]) &amp; ".*"),"")</f>
        <v/>
      </c>
      <c r="AA57" s="341"/>
      <c r="AB57" s="342">
        <v>54</v>
      </c>
      <c r="AC57" s="208"/>
    </row>
    <row r="58" spans="1:29" s="209" customFormat="1" ht="38.25" x14ac:dyDescent="0.25">
      <c r="A58" s="248" t="s">
        <v>148</v>
      </c>
      <c r="B58" s="296" t="s">
        <v>290</v>
      </c>
      <c r="C58" s="248" t="s">
        <v>291</v>
      </c>
      <c r="D58" s="212"/>
      <c r="E58" s="216" t="s">
        <v>152</v>
      </c>
      <c r="F58" s="216" t="s">
        <v>143</v>
      </c>
      <c r="G58" s="216" t="s">
        <v>292</v>
      </c>
      <c r="H58" s="215" t="s">
        <v>142</v>
      </c>
      <c r="I58" s="203"/>
      <c r="J58" s="203">
        <v>46295</v>
      </c>
      <c r="K58" s="217"/>
      <c r="L58" s="211"/>
      <c r="M58" s="204"/>
      <c r="N58" s="218"/>
      <c r="O58" s="219"/>
      <c r="P58" s="219"/>
      <c r="Q58" s="219"/>
      <c r="R58" s="219"/>
      <c r="S58" s="219"/>
      <c r="T58" s="219"/>
      <c r="U58" s="220"/>
      <c r="V58" s="219"/>
      <c r="W58" s="219"/>
      <c r="X58" s="218"/>
      <c r="Y58" s="221"/>
      <c r="Z58" s="340" t="str">
        <f>IF( tblESD[[#This Row],[Κατηγορία]] = "Έργο",  COUNTIF(tblESD[Α/Α Δραστηριότητας],TRIM(tblESD[[#This Row],[Α/Α Δραστηριότητας]]) &amp; ".*"),"")</f>
        <v/>
      </c>
      <c r="AA58" s="341"/>
      <c r="AB58" s="342">
        <v>55</v>
      </c>
      <c r="AC58" s="208"/>
    </row>
    <row r="59" spans="1:29" s="209" customFormat="1" ht="25.5" x14ac:dyDescent="0.25">
      <c r="A59" s="248" t="s">
        <v>148</v>
      </c>
      <c r="B59" s="296" t="s">
        <v>293</v>
      </c>
      <c r="C59" s="248" t="s">
        <v>294</v>
      </c>
      <c r="D59" s="212"/>
      <c r="E59" s="216" t="s">
        <v>152</v>
      </c>
      <c r="F59" s="216" t="s">
        <v>143</v>
      </c>
      <c r="G59" s="216" t="s">
        <v>292</v>
      </c>
      <c r="H59" s="215" t="s">
        <v>142</v>
      </c>
      <c r="I59" s="203"/>
      <c r="J59" s="203">
        <v>46326</v>
      </c>
      <c r="K59" s="217"/>
      <c r="L59" s="211"/>
      <c r="M59" s="204"/>
      <c r="N59" s="218"/>
      <c r="O59" s="219"/>
      <c r="P59" s="219"/>
      <c r="Q59" s="219"/>
      <c r="R59" s="219"/>
      <c r="S59" s="219"/>
      <c r="T59" s="219"/>
      <c r="U59" s="220"/>
      <c r="V59" s="219"/>
      <c r="W59" s="219"/>
      <c r="X59" s="218"/>
      <c r="Y59" s="221"/>
      <c r="Z59" s="340" t="str">
        <f>IF( tblESD[[#This Row],[Κατηγορία]] = "Έργο",  COUNTIF(tblESD[Α/Α Δραστηριότητας],TRIM(tblESD[[#This Row],[Α/Α Δραστηριότητας]]) &amp; ".*"),"")</f>
        <v/>
      </c>
      <c r="AA59" s="341"/>
      <c r="AB59" s="342">
        <v>56</v>
      </c>
      <c r="AC59" s="208"/>
    </row>
    <row r="60" spans="1:29" s="209" customFormat="1" ht="25.5" x14ac:dyDescent="0.25">
      <c r="A60" s="248" t="s">
        <v>148</v>
      </c>
      <c r="B60" s="296" t="s">
        <v>295</v>
      </c>
      <c r="C60" s="248" t="s">
        <v>296</v>
      </c>
      <c r="D60" s="212"/>
      <c r="E60" s="216" t="s">
        <v>152</v>
      </c>
      <c r="F60" s="216" t="s">
        <v>143</v>
      </c>
      <c r="G60" s="216" t="s">
        <v>292</v>
      </c>
      <c r="H60" s="215" t="s">
        <v>142</v>
      </c>
      <c r="I60" s="203"/>
      <c r="J60" s="203">
        <v>46356</v>
      </c>
      <c r="K60" s="217"/>
      <c r="L60" s="211"/>
      <c r="M60" s="204"/>
      <c r="N60" s="218"/>
      <c r="O60" s="219"/>
      <c r="P60" s="219"/>
      <c r="Q60" s="219"/>
      <c r="R60" s="219"/>
      <c r="S60" s="219"/>
      <c r="T60" s="219"/>
      <c r="U60" s="220"/>
      <c r="V60" s="219"/>
      <c r="W60" s="219"/>
      <c r="X60" s="218"/>
      <c r="Y60" s="221"/>
      <c r="Z60" s="340" t="str">
        <f>IF( tblESD[[#This Row],[Κατηγορία]] = "Έργο",  COUNTIF(tblESD[Α/Α Δραστηριότητας],TRIM(tblESD[[#This Row],[Α/Α Δραστηριότητας]]) &amp; ".*"),"")</f>
        <v/>
      </c>
      <c r="AA60" s="341"/>
      <c r="AB60" s="342">
        <v>57</v>
      </c>
      <c r="AC60" s="208"/>
    </row>
    <row r="61" spans="1:29" s="209" customFormat="1" ht="25.5" x14ac:dyDescent="0.25">
      <c r="A61" s="248" t="s">
        <v>148</v>
      </c>
      <c r="B61" s="296" t="s">
        <v>297</v>
      </c>
      <c r="C61" s="248" t="s">
        <v>1274</v>
      </c>
      <c r="D61" s="212"/>
      <c r="E61" s="216" t="s">
        <v>152</v>
      </c>
      <c r="F61" s="216" t="s">
        <v>143</v>
      </c>
      <c r="G61" s="216" t="s">
        <v>298</v>
      </c>
      <c r="H61" s="215" t="s">
        <v>142</v>
      </c>
      <c r="I61" s="203"/>
      <c r="J61" s="203">
        <v>46366</v>
      </c>
      <c r="K61" s="217"/>
      <c r="L61" s="211"/>
      <c r="M61" s="204"/>
      <c r="N61" s="218"/>
      <c r="O61" s="219"/>
      <c r="P61" s="219"/>
      <c r="Q61" s="219"/>
      <c r="R61" s="219"/>
      <c r="S61" s="219"/>
      <c r="T61" s="219"/>
      <c r="U61" s="220"/>
      <c r="V61" s="219"/>
      <c r="W61" s="219"/>
      <c r="X61" s="218"/>
      <c r="Y61" s="221"/>
      <c r="Z61" s="340" t="str">
        <f>IF( tblESD[[#This Row],[Κατηγορία]] = "Έργο",  COUNTIF(tblESD[Α/Α Δραστηριότητας],TRIM(tblESD[[#This Row],[Α/Α Δραστηριότητας]]) &amp; ".*"),"")</f>
        <v/>
      </c>
      <c r="AA61" s="341"/>
      <c r="AB61" s="342">
        <v>58</v>
      </c>
      <c r="AC61" s="208"/>
    </row>
    <row r="62" spans="1:29" s="209" customFormat="1" ht="51" x14ac:dyDescent="0.25">
      <c r="A62" s="282" t="s">
        <v>132</v>
      </c>
      <c r="B62" s="283">
        <v>2</v>
      </c>
      <c r="C62" s="282" t="s">
        <v>299</v>
      </c>
      <c r="D62" s="305"/>
      <c r="E62" s="285"/>
      <c r="F62" s="285"/>
      <c r="G62" s="285"/>
      <c r="H62" s="288"/>
      <c r="I62" s="306"/>
      <c r="J62" s="306"/>
      <c r="K62" s="307"/>
      <c r="L62" s="308"/>
      <c r="M62" s="213"/>
      <c r="N62" s="309"/>
      <c r="O62" s="289"/>
      <c r="P62" s="289"/>
      <c r="Q62" s="289"/>
      <c r="R62" s="289"/>
      <c r="S62" s="289"/>
      <c r="T62" s="289"/>
      <c r="U62" s="310"/>
      <c r="V62" s="289"/>
      <c r="W62" s="289"/>
      <c r="X62" s="309"/>
      <c r="Y62" s="311"/>
      <c r="Z62" s="340" t="str">
        <f>IF( tblESD[[#This Row],[Κατηγορία]] = "Έργο",  COUNTIF(tblESD[Α/Α Δραστηριότητας],TRIM(tblESD[[#This Row],[Α/Α Δραστηριότητας]]) &amp; ".*"),"")</f>
        <v/>
      </c>
      <c r="AA62" s="341"/>
      <c r="AB62" s="342">
        <v>59</v>
      </c>
      <c r="AC62" s="208"/>
    </row>
    <row r="63" spans="1:29" s="209" customFormat="1" ht="24" x14ac:dyDescent="0.25">
      <c r="A63" s="227" t="s">
        <v>134</v>
      </c>
      <c r="B63" s="242" t="s">
        <v>300</v>
      </c>
      <c r="C63" s="227" t="s">
        <v>301</v>
      </c>
      <c r="D63" s="381" t="s">
        <v>1321</v>
      </c>
      <c r="E63" s="228"/>
      <c r="F63" s="228"/>
      <c r="G63" s="228"/>
      <c r="H63" s="229"/>
      <c r="I63" s="230"/>
      <c r="J63" s="230"/>
      <c r="K63" s="231"/>
      <c r="L63" s="232" t="s">
        <v>169</v>
      </c>
      <c r="M63" s="214"/>
      <c r="N63" s="243"/>
      <c r="O63" s="233"/>
      <c r="P63" s="233"/>
      <c r="Q63" s="233"/>
      <c r="R63" s="233"/>
      <c r="S63" s="233"/>
      <c r="T63" s="233"/>
      <c r="U63" s="234"/>
      <c r="V63" s="233"/>
      <c r="W63" s="233"/>
      <c r="X63" s="243"/>
      <c r="Y63" s="244"/>
      <c r="Z63" s="340" t="str">
        <f>IF( tblESD[[#This Row],[Κατηγορία]] = "Έργο",  COUNTIF(tblESD[Α/Α Δραστηριότητας],TRIM(tblESD[[#This Row],[Α/Α Δραστηριότητας]]) &amp; ".*"),"")</f>
        <v/>
      </c>
      <c r="AA63" s="341"/>
      <c r="AB63" s="342">
        <v>60</v>
      </c>
      <c r="AC63" s="208"/>
    </row>
    <row r="64" spans="1:29" s="209" customFormat="1" ht="51" x14ac:dyDescent="0.25">
      <c r="A64" s="235" t="s">
        <v>138</v>
      </c>
      <c r="B64" s="245" t="s">
        <v>302</v>
      </c>
      <c r="C64" s="235" t="s">
        <v>81</v>
      </c>
      <c r="D64" s="383" t="s">
        <v>1278</v>
      </c>
      <c r="E64" s="237" t="s">
        <v>152</v>
      </c>
      <c r="F64" s="237" t="s">
        <v>143</v>
      </c>
      <c r="G64" s="237" t="s">
        <v>317</v>
      </c>
      <c r="H64" s="238"/>
      <c r="I64" s="206">
        <v>46023</v>
      </c>
      <c r="J64" s="206">
        <v>46371</v>
      </c>
      <c r="K64" s="239" t="s">
        <v>303</v>
      </c>
      <c r="L64" s="210" t="s">
        <v>169</v>
      </c>
      <c r="M64" s="207" t="s">
        <v>147</v>
      </c>
      <c r="N64" s="246"/>
      <c r="O64" s="200"/>
      <c r="P64" s="200"/>
      <c r="Q64" s="200"/>
      <c r="R64" s="200"/>
      <c r="S64" s="200"/>
      <c r="T64" s="200"/>
      <c r="U64" s="224"/>
      <c r="V64" s="200"/>
      <c r="W64" s="200"/>
      <c r="X64" s="246"/>
      <c r="Y64" s="247" t="s">
        <v>227</v>
      </c>
      <c r="Z64" s="340">
        <f>IF( tblESD[[#This Row],[Κατηγορία]] = "Έργο",  COUNTIF(tblESD[Α/Α Δραστηριότητας],TRIM(tblESD[[#This Row],[Α/Α Δραστηριότητας]]) &amp; ".*"),"")</f>
        <v>4</v>
      </c>
      <c r="AA64" s="341"/>
      <c r="AB64" s="342">
        <v>61</v>
      </c>
      <c r="AC64" s="208"/>
    </row>
    <row r="65" spans="1:29" s="209" customFormat="1" x14ac:dyDescent="0.25">
      <c r="A65" s="248" t="s">
        <v>148</v>
      </c>
      <c r="B65" s="296" t="s">
        <v>304</v>
      </c>
      <c r="C65" s="248" t="s">
        <v>305</v>
      </c>
      <c r="D65" s="212"/>
      <c r="E65" s="216" t="s">
        <v>152</v>
      </c>
      <c r="F65" s="216" t="s">
        <v>143</v>
      </c>
      <c r="G65" s="216" t="s">
        <v>322</v>
      </c>
      <c r="H65" s="215" t="s">
        <v>142</v>
      </c>
      <c r="I65" s="203"/>
      <c r="J65" s="203">
        <v>46112</v>
      </c>
      <c r="K65" s="217"/>
      <c r="L65" s="211"/>
      <c r="M65" s="204"/>
      <c r="N65" s="218"/>
      <c r="O65" s="219"/>
      <c r="P65" s="219"/>
      <c r="Q65" s="219"/>
      <c r="R65" s="219"/>
      <c r="S65" s="219"/>
      <c r="T65" s="219"/>
      <c r="U65" s="220"/>
      <c r="V65" s="219"/>
      <c r="W65" s="219"/>
      <c r="X65" s="218"/>
      <c r="Y65" s="221"/>
      <c r="Z65" s="222" t="str">
        <f>IF( tblESD[[#This Row],[Κατηγορία]] = "Έργο",  COUNTIF(tblESD[Α/Α Δραστηριότητας],TRIM(tblESD[[#This Row],[Α/Α Δραστηριότητας]]) &amp; ".*"),"")</f>
        <v/>
      </c>
      <c r="AA65" s="223"/>
      <c r="AB65" s="342">
        <v>62</v>
      </c>
      <c r="AC65" s="208"/>
    </row>
    <row r="66" spans="1:29" s="209" customFormat="1" ht="25.5" x14ac:dyDescent="0.25">
      <c r="A66" s="248" t="s">
        <v>148</v>
      </c>
      <c r="B66" s="296" t="s">
        <v>307</v>
      </c>
      <c r="C66" s="248" t="s">
        <v>308</v>
      </c>
      <c r="D66" s="212"/>
      <c r="E66" s="216" t="s">
        <v>152</v>
      </c>
      <c r="F66" s="216" t="s">
        <v>143</v>
      </c>
      <c r="G66" s="216" t="s">
        <v>309</v>
      </c>
      <c r="H66" s="215" t="s">
        <v>142</v>
      </c>
      <c r="I66" s="203"/>
      <c r="J66" s="203">
        <v>46233</v>
      </c>
      <c r="K66" s="217"/>
      <c r="L66" s="211"/>
      <c r="M66" s="204"/>
      <c r="N66" s="218"/>
      <c r="O66" s="219"/>
      <c r="P66" s="219"/>
      <c r="Q66" s="219"/>
      <c r="R66" s="219"/>
      <c r="S66" s="219"/>
      <c r="T66" s="219"/>
      <c r="U66" s="220"/>
      <c r="V66" s="219"/>
      <c r="W66" s="219"/>
      <c r="X66" s="218"/>
      <c r="Y66" s="221"/>
      <c r="Z66" s="222" t="str">
        <f>IF( tblESD[[#This Row],[Κατηγορία]] = "Έργο",  COUNTIF(tblESD[Α/Α Δραστηριότητας],TRIM(tblESD[[#This Row],[Α/Α Δραστηριότητας]]) &amp; ".*"),"")</f>
        <v/>
      </c>
      <c r="AA66" s="223"/>
      <c r="AB66" s="342">
        <v>63</v>
      </c>
      <c r="AC66" s="208"/>
    </row>
    <row r="67" spans="1:29" s="209" customFormat="1" x14ac:dyDescent="0.25">
      <c r="A67" s="248" t="s">
        <v>148</v>
      </c>
      <c r="B67" s="296" t="s">
        <v>310</v>
      </c>
      <c r="C67" s="248" t="s">
        <v>311</v>
      </c>
      <c r="D67" s="212"/>
      <c r="E67" s="216" t="s">
        <v>152</v>
      </c>
      <c r="F67" s="216" t="s">
        <v>143</v>
      </c>
      <c r="G67" s="216" t="s">
        <v>312</v>
      </c>
      <c r="H67" s="215" t="s">
        <v>142</v>
      </c>
      <c r="I67" s="203"/>
      <c r="J67" s="203">
        <v>46325</v>
      </c>
      <c r="K67" s="217"/>
      <c r="L67" s="211"/>
      <c r="M67" s="204"/>
      <c r="N67" s="218"/>
      <c r="O67" s="219"/>
      <c r="P67" s="219"/>
      <c r="Q67" s="219"/>
      <c r="R67" s="219"/>
      <c r="S67" s="219"/>
      <c r="T67" s="219"/>
      <c r="U67" s="220"/>
      <c r="V67" s="219"/>
      <c r="W67" s="219"/>
      <c r="X67" s="218"/>
      <c r="Y67" s="221"/>
      <c r="Z67" s="222" t="str">
        <f>IF( tblESD[[#This Row],[Κατηγορία]] = "Έργο",  COUNTIF(tblESD[Α/Α Δραστηριότητας],TRIM(tblESD[[#This Row],[Α/Α Δραστηριότητας]]) &amp; ".*"),"")</f>
        <v/>
      </c>
      <c r="AA67" s="223"/>
      <c r="AB67" s="342">
        <v>64</v>
      </c>
      <c r="AC67" s="208"/>
    </row>
    <row r="68" spans="1:29" s="209" customFormat="1" ht="25.5" x14ac:dyDescent="0.25">
      <c r="A68" s="248" t="s">
        <v>148</v>
      </c>
      <c r="B68" s="296" t="s">
        <v>313</v>
      </c>
      <c r="C68" s="248" t="s">
        <v>314</v>
      </c>
      <c r="D68" s="212"/>
      <c r="E68" s="216" t="s">
        <v>152</v>
      </c>
      <c r="F68" s="216" t="s">
        <v>143</v>
      </c>
      <c r="G68" s="216" t="s">
        <v>1009</v>
      </c>
      <c r="H68" s="215" t="s">
        <v>142</v>
      </c>
      <c r="I68" s="203"/>
      <c r="J68" s="203">
        <v>46371</v>
      </c>
      <c r="K68" s="217"/>
      <c r="L68" s="211"/>
      <c r="M68" s="204"/>
      <c r="N68" s="218"/>
      <c r="O68" s="219"/>
      <c r="P68" s="219"/>
      <c r="Q68" s="219"/>
      <c r="R68" s="219"/>
      <c r="S68" s="219"/>
      <c r="T68" s="219"/>
      <c r="U68" s="220"/>
      <c r="V68" s="219"/>
      <c r="W68" s="219"/>
      <c r="X68" s="218"/>
      <c r="Y68" s="221"/>
      <c r="Z68" s="340" t="str">
        <f>IF( tblESD[[#This Row],[Κατηγορία]] = "Έργο",  COUNTIF(tblESD[Α/Α Δραστηριότητας],TRIM(tblESD[[#This Row],[Α/Α Δραστηριότητας]]) &amp; ".*"),"")</f>
        <v/>
      </c>
      <c r="AA68" s="341"/>
      <c r="AB68" s="342">
        <v>65</v>
      </c>
      <c r="AC68" s="208"/>
    </row>
    <row r="69" spans="1:29" s="209" customFormat="1" ht="51" x14ac:dyDescent="0.25">
      <c r="A69" s="235" t="s">
        <v>138</v>
      </c>
      <c r="B69" s="245" t="s">
        <v>315</v>
      </c>
      <c r="C69" s="235" t="s">
        <v>1297</v>
      </c>
      <c r="D69" s="383" t="s">
        <v>316</v>
      </c>
      <c r="E69" s="237" t="s">
        <v>152</v>
      </c>
      <c r="F69" s="237" t="s">
        <v>143</v>
      </c>
      <c r="G69" s="237" t="s">
        <v>317</v>
      </c>
      <c r="H69" s="238"/>
      <c r="I69" s="206">
        <v>45658</v>
      </c>
      <c r="J69" s="206">
        <v>46371</v>
      </c>
      <c r="K69" s="239" t="s">
        <v>303</v>
      </c>
      <c r="L69" s="210" t="s">
        <v>169</v>
      </c>
      <c r="M69" s="207" t="s">
        <v>147</v>
      </c>
      <c r="N69" s="246"/>
      <c r="O69" s="200"/>
      <c r="P69" s="200"/>
      <c r="Q69" s="200"/>
      <c r="R69" s="200"/>
      <c r="S69" s="200"/>
      <c r="T69" s="200"/>
      <c r="U69" s="224"/>
      <c r="V69" s="200"/>
      <c r="W69" s="200"/>
      <c r="X69" s="246"/>
      <c r="Y69" s="247" t="s">
        <v>227</v>
      </c>
      <c r="Z69" s="340">
        <f>IF( tblESD[[#This Row],[Κατηγορία]] = "Έργο",  COUNTIF(tblESD[Α/Α Δραστηριότητας],TRIM(tblESD[[#This Row],[Α/Α Δραστηριότητας]]) &amp; ".*"),"")</f>
        <v>2</v>
      </c>
      <c r="AA69" s="341"/>
      <c r="AB69" s="342">
        <v>66</v>
      </c>
      <c r="AC69" s="208"/>
    </row>
    <row r="70" spans="1:29" s="209" customFormat="1" ht="25.5" x14ac:dyDescent="0.25">
      <c r="A70" s="248" t="s">
        <v>148</v>
      </c>
      <c r="B70" s="296" t="s">
        <v>318</v>
      </c>
      <c r="C70" s="248" t="s">
        <v>319</v>
      </c>
      <c r="D70" s="212"/>
      <c r="E70" s="216" t="s">
        <v>152</v>
      </c>
      <c r="F70" s="216" t="s">
        <v>143</v>
      </c>
      <c r="G70" s="216" t="s">
        <v>309</v>
      </c>
      <c r="H70" s="215" t="s">
        <v>142</v>
      </c>
      <c r="I70" s="203"/>
      <c r="J70" s="203">
        <v>46295</v>
      </c>
      <c r="K70" s="217"/>
      <c r="L70" s="211"/>
      <c r="M70" s="204"/>
      <c r="N70" s="218"/>
      <c r="O70" s="219"/>
      <c r="P70" s="219"/>
      <c r="Q70" s="219"/>
      <c r="R70" s="219"/>
      <c r="S70" s="219"/>
      <c r="T70" s="219"/>
      <c r="U70" s="220"/>
      <c r="V70" s="219"/>
      <c r="W70" s="219"/>
      <c r="X70" s="218"/>
      <c r="Y70" s="221"/>
      <c r="Z70" s="340" t="str">
        <f>IF( tblESD[[#This Row],[Κατηγορία]] = "Έργο",  COUNTIF(tblESD[Α/Α Δραστηριότητας],TRIM(tblESD[[#This Row],[Α/Α Δραστηριότητας]]) &amp; ".*"),"")</f>
        <v/>
      </c>
      <c r="AA70" s="341"/>
      <c r="AB70" s="342">
        <v>67</v>
      </c>
      <c r="AC70" s="208"/>
    </row>
    <row r="71" spans="1:29" s="209" customFormat="1" x14ac:dyDescent="0.25">
      <c r="A71" s="248" t="s">
        <v>148</v>
      </c>
      <c r="B71" s="296" t="s">
        <v>320</v>
      </c>
      <c r="C71" s="248" t="s">
        <v>321</v>
      </c>
      <c r="D71" s="212"/>
      <c r="E71" s="216" t="s">
        <v>152</v>
      </c>
      <c r="F71" s="216" t="s">
        <v>143</v>
      </c>
      <c r="G71" s="216" t="s">
        <v>322</v>
      </c>
      <c r="H71" s="215" t="s">
        <v>142</v>
      </c>
      <c r="I71" s="203"/>
      <c r="J71" s="203">
        <v>46371</v>
      </c>
      <c r="K71" s="217"/>
      <c r="L71" s="211"/>
      <c r="M71" s="204"/>
      <c r="N71" s="218"/>
      <c r="O71" s="219"/>
      <c r="P71" s="219"/>
      <c r="Q71" s="219"/>
      <c r="R71" s="219"/>
      <c r="S71" s="219"/>
      <c r="T71" s="219"/>
      <c r="U71" s="220"/>
      <c r="V71" s="219"/>
      <c r="W71" s="219"/>
      <c r="X71" s="218"/>
      <c r="Y71" s="221"/>
      <c r="Z71" s="340" t="str">
        <f>IF( tblESD[[#This Row],[Κατηγορία]] = "Έργο",  COUNTIF(tblESD[Α/Α Δραστηριότητας],TRIM(tblESD[[#This Row],[Α/Α Δραστηριότητας]]) &amp; ".*"),"")</f>
        <v/>
      </c>
      <c r="AA71" s="341"/>
      <c r="AB71" s="342">
        <v>68</v>
      </c>
      <c r="AC71" s="208"/>
    </row>
    <row r="72" spans="1:29" s="209" customFormat="1" ht="51" x14ac:dyDescent="0.25">
      <c r="A72" s="235" t="s">
        <v>138</v>
      </c>
      <c r="B72" s="245" t="s">
        <v>323</v>
      </c>
      <c r="C72" s="235" t="s">
        <v>1277</v>
      </c>
      <c r="D72" s="383" t="s">
        <v>1326</v>
      </c>
      <c r="E72" s="237" t="s">
        <v>152</v>
      </c>
      <c r="F72" s="237" t="s">
        <v>143</v>
      </c>
      <c r="G72" s="237" t="s">
        <v>317</v>
      </c>
      <c r="H72" s="238"/>
      <c r="I72" s="206">
        <v>46023</v>
      </c>
      <c r="J72" s="206">
        <v>46371</v>
      </c>
      <c r="K72" s="239" t="s">
        <v>303</v>
      </c>
      <c r="L72" s="210" t="s">
        <v>169</v>
      </c>
      <c r="M72" s="207" t="s">
        <v>147</v>
      </c>
      <c r="N72" s="246"/>
      <c r="O72" s="200"/>
      <c r="P72" s="200"/>
      <c r="Q72" s="200"/>
      <c r="R72" s="200"/>
      <c r="S72" s="200"/>
      <c r="T72" s="200"/>
      <c r="U72" s="224"/>
      <c r="V72" s="200"/>
      <c r="W72" s="200"/>
      <c r="X72" s="246"/>
      <c r="Y72" s="247"/>
      <c r="Z72" s="340">
        <f>IF( tblESD[[#This Row],[Κατηγορία]] = "Έργο",  COUNTIF(tblESD[Α/Α Δραστηριότητας],TRIM(tblESD[[#This Row],[Α/Α Δραστηριότητας]]) &amp; ".*"),"")</f>
        <v>3</v>
      </c>
      <c r="AA72" s="341"/>
      <c r="AB72" s="342">
        <v>69</v>
      </c>
      <c r="AC72" s="208"/>
    </row>
    <row r="73" spans="1:29" s="209" customFormat="1" ht="25.5" x14ac:dyDescent="0.25">
      <c r="A73" s="248" t="s">
        <v>148</v>
      </c>
      <c r="B73" s="296" t="s">
        <v>324</v>
      </c>
      <c r="C73" s="248" t="s">
        <v>325</v>
      </c>
      <c r="D73" s="212"/>
      <c r="E73" s="216" t="s">
        <v>152</v>
      </c>
      <c r="F73" s="216" t="s">
        <v>143</v>
      </c>
      <c r="G73" s="216" t="s">
        <v>286</v>
      </c>
      <c r="H73" s="215" t="s">
        <v>142</v>
      </c>
      <c r="I73" s="203"/>
      <c r="J73" s="203">
        <v>46112</v>
      </c>
      <c r="K73" s="217"/>
      <c r="L73" s="211"/>
      <c r="M73" s="204"/>
      <c r="N73" s="218"/>
      <c r="O73" s="219"/>
      <c r="P73" s="219"/>
      <c r="Q73" s="219"/>
      <c r="R73" s="219"/>
      <c r="S73" s="219"/>
      <c r="T73" s="219"/>
      <c r="U73" s="220"/>
      <c r="V73" s="219"/>
      <c r="W73" s="219"/>
      <c r="X73" s="218"/>
      <c r="Y73" s="221"/>
      <c r="Z73" s="340" t="str">
        <f>IF( tblESD[[#This Row],[Κατηγορία]] = "Έργο",  COUNTIF(tblESD[Α/Α Δραστηριότητας],TRIM(tblESD[[#This Row],[Α/Α Δραστηριότητας]]) &amp; ".*"),"")</f>
        <v/>
      </c>
      <c r="AA73" s="341"/>
      <c r="AB73" s="342">
        <v>70</v>
      </c>
      <c r="AC73" s="208"/>
    </row>
    <row r="74" spans="1:29" s="209" customFormat="1" ht="25.5" x14ac:dyDescent="0.25">
      <c r="A74" s="248" t="s">
        <v>148</v>
      </c>
      <c r="B74" s="296" t="s">
        <v>326</v>
      </c>
      <c r="C74" s="248" t="s">
        <v>327</v>
      </c>
      <c r="D74" s="212"/>
      <c r="E74" s="216" t="s">
        <v>152</v>
      </c>
      <c r="F74" s="216" t="s">
        <v>143</v>
      </c>
      <c r="G74" s="216" t="s">
        <v>309</v>
      </c>
      <c r="H74" s="215" t="s">
        <v>142</v>
      </c>
      <c r="I74" s="203"/>
      <c r="J74" s="203">
        <v>46233</v>
      </c>
      <c r="K74" s="217"/>
      <c r="L74" s="211"/>
      <c r="M74" s="204"/>
      <c r="N74" s="218"/>
      <c r="O74" s="219"/>
      <c r="P74" s="219"/>
      <c r="Q74" s="219"/>
      <c r="R74" s="219"/>
      <c r="S74" s="219"/>
      <c r="T74" s="219"/>
      <c r="U74" s="220"/>
      <c r="V74" s="219"/>
      <c r="W74" s="219"/>
      <c r="X74" s="218"/>
      <c r="Y74" s="221"/>
      <c r="Z74" s="340" t="str">
        <f>IF( tblESD[[#This Row],[Κατηγορία]] = "Έργο",  COUNTIF(tblESD[Α/Α Δραστηριότητας],TRIM(tblESD[[#This Row],[Α/Α Δραστηριότητας]]) &amp; ".*"),"")</f>
        <v/>
      </c>
      <c r="AA74" s="341"/>
      <c r="AB74" s="342">
        <v>71</v>
      </c>
      <c r="AC74" s="208"/>
    </row>
    <row r="75" spans="1:29" s="209" customFormat="1" ht="25.5" x14ac:dyDescent="0.25">
      <c r="A75" s="248" t="s">
        <v>148</v>
      </c>
      <c r="B75" s="296" t="s">
        <v>328</v>
      </c>
      <c r="C75" s="248" t="s">
        <v>329</v>
      </c>
      <c r="D75" s="212"/>
      <c r="E75" s="216" t="s">
        <v>152</v>
      </c>
      <c r="F75" s="216" t="s">
        <v>143</v>
      </c>
      <c r="G75" s="216" t="s">
        <v>322</v>
      </c>
      <c r="H75" s="215" t="s">
        <v>142</v>
      </c>
      <c r="I75" s="203"/>
      <c r="J75" s="203">
        <v>46371</v>
      </c>
      <c r="K75" s="217"/>
      <c r="L75" s="211"/>
      <c r="M75" s="204"/>
      <c r="N75" s="218"/>
      <c r="O75" s="219"/>
      <c r="P75" s="219"/>
      <c r="Q75" s="219"/>
      <c r="R75" s="219"/>
      <c r="S75" s="219"/>
      <c r="T75" s="219"/>
      <c r="U75" s="220"/>
      <c r="V75" s="219"/>
      <c r="W75" s="219"/>
      <c r="X75" s="218"/>
      <c r="Y75" s="221"/>
      <c r="Z75" s="340" t="str">
        <f>IF( tblESD[[#This Row],[Κατηγορία]] = "Έργο",  COUNTIF(tblESD[Α/Α Δραστηριότητας],TRIM(tblESD[[#This Row],[Α/Α Δραστηριότητας]]) &amp; ".*"),"")</f>
        <v/>
      </c>
      <c r="AA75" s="341"/>
      <c r="AB75" s="342">
        <v>72</v>
      </c>
      <c r="AC75" s="208"/>
    </row>
    <row r="76" spans="1:29" s="209" customFormat="1" ht="25.5" x14ac:dyDescent="0.25">
      <c r="A76" s="235" t="s">
        <v>138</v>
      </c>
      <c r="B76" s="245" t="s">
        <v>330</v>
      </c>
      <c r="C76" s="235" t="s">
        <v>1276</v>
      </c>
      <c r="D76" s="383" t="s">
        <v>1298</v>
      </c>
      <c r="E76" s="237" t="s">
        <v>142</v>
      </c>
      <c r="F76" s="237" t="s">
        <v>143</v>
      </c>
      <c r="G76" s="237" t="s">
        <v>974</v>
      </c>
      <c r="H76" s="238"/>
      <c r="I76" s="206">
        <v>46052</v>
      </c>
      <c r="J76" s="206">
        <v>46264</v>
      </c>
      <c r="K76" s="239" t="s">
        <v>1241</v>
      </c>
      <c r="L76" s="210" t="s">
        <v>169</v>
      </c>
      <c r="M76" s="207" t="s">
        <v>147</v>
      </c>
      <c r="N76" s="246"/>
      <c r="O76" s="200"/>
      <c r="P76" s="200"/>
      <c r="Q76" s="200"/>
      <c r="R76" s="200"/>
      <c r="S76" s="200"/>
      <c r="T76" s="200"/>
      <c r="U76" s="224"/>
      <c r="V76" s="200"/>
      <c r="W76" s="200"/>
      <c r="X76" s="246"/>
      <c r="Y76" s="247"/>
      <c r="Z76" s="340">
        <f>IF( tblESD[[#This Row],[Κατηγορία]] = "Έργο",  COUNTIF(tblESD[Α/Α Δραστηριότητας],TRIM(tblESD[[#This Row],[Α/Α Δραστηριότητας]]) &amp; ".*"),"")</f>
        <v>2</v>
      </c>
      <c r="AA76" s="341"/>
      <c r="AB76" s="342">
        <v>73</v>
      </c>
      <c r="AC76" s="208"/>
    </row>
    <row r="77" spans="1:29" s="209" customFormat="1" ht="25.5" x14ac:dyDescent="0.25">
      <c r="A77" s="248" t="s">
        <v>148</v>
      </c>
      <c r="B77" s="296" t="s">
        <v>331</v>
      </c>
      <c r="C77" s="321" t="s">
        <v>1280</v>
      </c>
      <c r="D77" s="212"/>
      <c r="E77" s="216" t="s">
        <v>142</v>
      </c>
      <c r="F77" s="216" t="s">
        <v>143</v>
      </c>
      <c r="G77" s="216" t="s">
        <v>151</v>
      </c>
      <c r="H77" s="215" t="s">
        <v>152</v>
      </c>
      <c r="I77" s="203"/>
      <c r="J77" s="271">
        <v>46264</v>
      </c>
      <c r="K77" s="217"/>
      <c r="L77" s="211"/>
      <c r="M77" s="204"/>
      <c r="N77" s="218"/>
      <c r="O77" s="219"/>
      <c r="P77" s="219"/>
      <c r="Q77" s="219"/>
      <c r="R77" s="219"/>
      <c r="S77" s="219"/>
      <c r="T77" s="219"/>
      <c r="U77" s="220"/>
      <c r="V77" s="219"/>
      <c r="W77" s="219"/>
      <c r="X77" s="218"/>
      <c r="Y77" s="221"/>
      <c r="Z77" s="340" t="str">
        <f>IF( tblESD[[#This Row],[Κατηγορία]] = "Έργο",  COUNTIF(tblESD[Α/Α Δραστηριότητας],TRIM(tblESD[[#This Row],[Α/Α Δραστηριότητας]]) &amp; ".*"),"")</f>
        <v/>
      </c>
      <c r="AA77" s="341"/>
      <c r="AB77" s="342">
        <v>74</v>
      </c>
      <c r="AC77" s="208"/>
    </row>
    <row r="78" spans="1:29" s="209" customFormat="1" ht="37.5" customHeight="1" x14ac:dyDescent="0.25">
      <c r="A78" s="248" t="s">
        <v>148</v>
      </c>
      <c r="B78" s="296" t="s">
        <v>333</v>
      </c>
      <c r="C78" s="321" t="s">
        <v>1281</v>
      </c>
      <c r="D78" s="212"/>
      <c r="E78" s="216" t="s">
        <v>142</v>
      </c>
      <c r="F78" s="216" t="s">
        <v>143</v>
      </c>
      <c r="G78" s="216" t="s">
        <v>151</v>
      </c>
      <c r="H78" s="215" t="s">
        <v>152</v>
      </c>
      <c r="I78" s="203"/>
      <c r="J78" s="271">
        <v>46264</v>
      </c>
      <c r="K78" s="217"/>
      <c r="L78" s="211"/>
      <c r="M78" s="204"/>
      <c r="N78" s="218"/>
      <c r="O78" s="219"/>
      <c r="P78" s="219"/>
      <c r="Q78" s="219"/>
      <c r="R78" s="219"/>
      <c r="S78" s="219"/>
      <c r="T78" s="219"/>
      <c r="U78" s="220"/>
      <c r="V78" s="219"/>
      <c r="W78" s="219"/>
      <c r="X78" s="218"/>
      <c r="Y78" s="221"/>
      <c r="Z78" s="340" t="str">
        <f>IF( tblESD[[#This Row],[Κατηγορία]] = "Έργο",  COUNTIF(tblESD[Α/Α Δραστηριότητας],TRIM(tblESD[[#This Row],[Α/Α Δραστηριότητας]]) &amp; ".*"),"")</f>
        <v/>
      </c>
      <c r="AA78" s="341"/>
      <c r="AB78" s="342">
        <v>75</v>
      </c>
      <c r="AC78" s="208"/>
    </row>
    <row r="79" spans="1:29" s="226" customFormat="1" ht="51" x14ac:dyDescent="0.25">
      <c r="A79" s="190" t="s">
        <v>138</v>
      </c>
      <c r="B79" s="294" t="s">
        <v>1219</v>
      </c>
      <c r="C79" s="190" t="s">
        <v>1238</v>
      </c>
      <c r="D79" s="383" t="s">
        <v>1325</v>
      </c>
      <c r="E79" s="237" t="s">
        <v>152</v>
      </c>
      <c r="F79" s="237" t="s">
        <v>143</v>
      </c>
      <c r="G79" s="237" t="s">
        <v>979</v>
      </c>
      <c r="H79" s="235"/>
      <c r="I79" s="206">
        <v>45658</v>
      </c>
      <c r="J79" s="367">
        <v>46111</v>
      </c>
      <c r="K79" s="239" t="s">
        <v>1241</v>
      </c>
      <c r="L79" s="210" t="s">
        <v>169</v>
      </c>
      <c r="M79" s="207" t="s">
        <v>147</v>
      </c>
      <c r="N79" s="246"/>
      <c r="O79" s="200"/>
      <c r="P79" s="200"/>
      <c r="Q79" s="200"/>
      <c r="R79" s="200"/>
      <c r="S79" s="200"/>
      <c r="T79" s="200"/>
      <c r="U79" s="224"/>
      <c r="V79" s="200"/>
      <c r="W79" s="200"/>
      <c r="X79" s="246"/>
      <c r="Y79" s="247"/>
      <c r="Z79" s="222">
        <f>IF( tblESD[[#This Row],[Κατηγορία]] = "Έργο",  COUNTIF(tblESD[Α/Α Δραστηριότητας],TRIM(tblESD[[#This Row],[Α/Α Δραστηριότητας]]) &amp; ".*"),"")</f>
        <v>2</v>
      </c>
      <c r="AA79" s="223"/>
      <c r="AB79" s="366"/>
      <c r="AC79" s="225"/>
    </row>
    <row r="80" spans="1:29" s="226" customFormat="1" x14ac:dyDescent="0.25">
      <c r="A80" s="248" t="s">
        <v>148</v>
      </c>
      <c r="B80" s="296" t="s">
        <v>1225</v>
      </c>
      <c r="C80" s="248" t="s">
        <v>1239</v>
      </c>
      <c r="D80" s="212"/>
      <c r="E80" s="216" t="s">
        <v>152</v>
      </c>
      <c r="F80" s="216" t="s">
        <v>143</v>
      </c>
      <c r="G80" s="216" t="s">
        <v>1051</v>
      </c>
      <c r="H80" s="215" t="s">
        <v>142</v>
      </c>
      <c r="I80" s="203"/>
      <c r="J80" s="271">
        <v>46052</v>
      </c>
      <c r="K80" s="217"/>
      <c r="L80" s="211"/>
      <c r="M80" s="204"/>
      <c r="N80" s="218"/>
      <c r="O80" s="219"/>
      <c r="P80" s="219"/>
      <c r="Q80" s="219"/>
      <c r="R80" s="219"/>
      <c r="S80" s="219"/>
      <c r="T80" s="219"/>
      <c r="U80" s="220"/>
      <c r="V80" s="219"/>
      <c r="W80" s="219"/>
      <c r="X80" s="218"/>
      <c r="Y80" s="221"/>
      <c r="Z80" s="222" t="str">
        <f>IF( tblESD[[#This Row],[Κατηγορία]] = "Έργο",  COUNTIF(tblESD[Α/Α Δραστηριότητας],TRIM(tblESD[[#This Row],[Α/Α Δραστηριότητας]]) &amp; ".*"),"")</f>
        <v/>
      </c>
      <c r="AA80" s="223"/>
      <c r="AB80" s="366"/>
      <c r="AC80" s="225"/>
    </row>
    <row r="81" spans="1:29" s="226" customFormat="1" x14ac:dyDescent="0.25">
      <c r="A81" s="248" t="s">
        <v>148</v>
      </c>
      <c r="B81" s="296" t="s">
        <v>1226</v>
      </c>
      <c r="C81" s="248" t="s">
        <v>1240</v>
      </c>
      <c r="D81" s="212"/>
      <c r="E81" s="216" t="s">
        <v>152</v>
      </c>
      <c r="F81" s="216" t="s">
        <v>143</v>
      </c>
      <c r="G81" s="216" t="s">
        <v>1062</v>
      </c>
      <c r="H81" s="215" t="s">
        <v>142</v>
      </c>
      <c r="I81" s="203"/>
      <c r="J81" s="271">
        <v>46080</v>
      </c>
      <c r="K81" s="217"/>
      <c r="L81" s="211"/>
      <c r="M81" s="204"/>
      <c r="N81" s="218"/>
      <c r="O81" s="219"/>
      <c r="P81" s="219"/>
      <c r="Q81" s="219"/>
      <c r="R81" s="219"/>
      <c r="S81" s="219"/>
      <c r="T81" s="219"/>
      <c r="U81" s="220"/>
      <c r="V81" s="219"/>
      <c r="W81" s="219"/>
      <c r="X81" s="218"/>
      <c r="Y81" s="221"/>
      <c r="Z81" s="222" t="str">
        <f>IF( tblESD[[#This Row],[Κατηγορία]] = "Έργο",  COUNTIF(tblESD[Α/Α Δραστηριότητας],TRIM(tblESD[[#This Row],[Α/Α Δραστηριότητας]]) &amp; ".*"),"")</f>
        <v/>
      </c>
      <c r="AA81" s="223"/>
      <c r="AB81" s="366"/>
      <c r="AC81" s="225"/>
    </row>
    <row r="82" spans="1:29" s="226" customFormat="1" ht="38.25" x14ac:dyDescent="0.25">
      <c r="A82" s="190" t="s">
        <v>138</v>
      </c>
      <c r="B82" s="294" t="s">
        <v>1220</v>
      </c>
      <c r="C82" s="190" t="s">
        <v>1244</v>
      </c>
      <c r="D82" s="383" t="s">
        <v>1248</v>
      </c>
      <c r="E82" s="237" t="s">
        <v>152</v>
      </c>
      <c r="F82" s="237" t="s">
        <v>143</v>
      </c>
      <c r="G82" s="237" t="s">
        <v>979</v>
      </c>
      <c r="H82" s="238"/>
      <c r="I82" s="206">
        <v>45658</v>
      </c>
      <c r="J82" s="367">
        <v>46111</v>
      </c>
      <c r="K82" s="239" t="s">
        <v>1241</v>
      </c>
      <c r="L82" s="210" t="s">
        <v>169</v>
      </c>
      <c r="M82" s="207" t="s">
        <v>147</v>
      </c>
      <c r="N82" s="246"/>
      <c r="O82" s="200"/>
      <c r="P82" s="200"/>
      <c r="Q82" s="200"/>
      <c r="R82" s="200"/>
      <c r="S82" s="200"/>
      <c r="T82" s="200"/>
      <c r="U82" s="224"/>
      <c r="V82" s="200"/>
      <c r="W82" s="200"/>
      <c r="X82" s="246"/>
      <c r="Y82" s="247"/>
      <c r="Z82" s="222">
        <f>IF( tblESD[[#This Row],[Κατηγορία]] = "Έργο",  COUNTIF(tblESD[Α/Α Δραστηριότητας],TRIM(tblESD[[#This Row],[Α/Α Δραστηριότητας]]) &amp; ".*"),"")</f>
        <v>2</v>
      </c>
      <c r="AA82" s="223"/>
      <c r="AB82" s="366"/>
      <c r="AC82" s="225"/>
    </row>
    <row r="83" spans="1:29" s="226" customFormat="1" x14ac:dyDescent="0.25">
      <c r="A83" s="248" t="s">
        <v>148</v>
      </c>
      <c r="B83" s="296" t="s">
        <v>1227</v>
      </c>
      <c r="C83" s="248" t="s">
        <v>1239</v>
      </c>
      <c r="D83" s="212"/>
      <c r="E83" s="216" t="s">
        <v>152</v>
      </c>
      <c r="F83" s="216" t="s">
        <v>143</v>
      </c>
      <c r="G83" s="216" t="s">
        <v>1051</v>
      </c>
      <c r="H83" s="215" t="s">
        <v>142</v>
      </c>
      <c r="I83" s="203"/>
      <c r="J83" s="271">
        <v>46052</v>
      </c>
      <c r="K83" s="217"/>
      <c r="L83" s="211"/>
      <c r="M83" s="204"/>
      <c r="N83" s="218"/>
      <c r="O83" s="219"/>
      <c r="P83" s="219"/>
      <c r="Q83" s="219"/>
      <c r="R83" s="219"/>
      <c r="S83" s="219"/>
      <c r="T83" s="219"/>
      <c r="U83" s="220"/>
      <c r="V83" s="219"/>
      <c r="W83" s="219"/>
      <c r="X83" s="218"/>
      <c r="Y83" s="221"/>
      <c r="Z83" s="222" t="str">
        <f>IF( tblESD[[#This Row],[Κατηγορία]] = "Έργο",  COUNTIF(tblESD[Α/Α Δραστηριότητας],TRIM(tblESD[[#This Row],[Α/Α Δραστηριότητας]]) &amp; ".*"),"")</f>
        <v/>
      </c>
      <c r="AA83" s="223"/>
      <c r="AB83" s="366"/>
      <c r="AC83" s="225"/>
    </row>
    <row r="84" spans="1:29" s="226" customFormat="1" x14ac:dyDescent="0.25">
      <c r="A84" s="248" t="s">
        <v>148</v>
      </c>
      <c r="B84" s="296" t="s">
        <v>1228</v>
      </c>
      <c r="C84" s="248" t="s">
        <v>1240</v>
      </c>
      <c r="D84" s="212"/>
      <c r="E84" s="216" t="s">
        <v>152</v>
      </c>
      <c r="F84" s="216" t="s">
        <v>143</v>
      </c>
      <c r="G84" s="216" t="s">
        <v>1062</v>
      </c>
      <c r="H84" s="215" t="s">
        <v>142</v>
      </c>
      <c r="I84" s="203"/>
      <c r="J84" s="271">
        <v>46080</v>
      </c>
      <c r="K84" s="217"/>
      <c r="L84" s="211"/>
      <c r="M84" s="204"/>
      <c r="N84" s="218"/>
      <c r="O84" s="219"/>
      <c r="P84" s="219"/>
      <c r="Q84" s="219"/>
      <c r="R84" s="219"/>
      <c r="S84" s="219"/>
      <c r="T84" s="219"/>
      <c r="U84" s="220"/>
      <c r="V84" s="219"/>
      <c r="W84" s="219"/>
      <c r="X84" s="218"/>
      <c r="Y84" s="221"/>
      <c r="Z84" s="222" t="str">
        <f>IF( tblESD[[#This Row],[Κατηγορία]] = "Έργο",  COUNTIF(tblESD[Α/Α Δραστηριότητας],TRIM(tblESD[[#This Row],[Α/Α Δραστηριότητας]]) &amp; ".*"),"")</f>
        <v/>
      </c>
      <c r="AA84" s="223"/>
      <c r="AB84" s="366"/>
      <c r="AC84" s="225"/>
    </row>
    <row r="85" spans="1:29" s="226" customFormat="1" ht="25.5" x14ac:dyDescent="0.25">
      <c r="A85" s="190" t="s">
        <v>138</v>
      </c>
      <c r="B85" s="294" t="s">
        <v>1221</v>
      </c>
      <c r="C85" s="190" t="s">
        <v>1282</v>
      </c>
      <c r="D85" s="383" t="s">
        <v>1315</v>
      </c>
      <c r="E85" s="237" t="s">
        <v>152</v>
      </c>
      <c r="F85" s="237" t="s">
        <v>143</v>
      </c>
      <c r="G85" s="237" t="s">
        <v>979</v>
      </c>
      <c r="H85" s="238"/>
      <c r="I85" s="206">
        <v>45658</v>
      </c>
      <c r="J85" s="367">
        <v>46111</v>
      </c>
      <c r="K85" s="239" t="s">
        <v>1242</v>
      </c>
      <c r="L85" s="210" t="s">
        <v>169</v>
      </c>
      <c r="M85" s="207" t="s">
        <v>147</v>
      </c>
      <c r="N85" s="246"/>
      <c r="O85" s="200"/>
      <c r="P85" s="200"/>
      <c r="Q85" s="200"/>
      <c r="R85" s="200"/>
      <c r="S85" s="200"/>
      <c r="T85" s="200"/>
      <c r="U85" s="224"/>
      <c r="V85" s="200"/>
      <c r="W85" s="200"/>
      <c r="X85" s="246"/>
      <c r="Y85" s="247"/>
      <c r="Z85" s="222">
        <f>IF( tblESD[[#This Row],[Κατηγορία]] = "Έργο",  COUNTIF(tblESD[Α/Α Δραστηριότητας],TRIM(tblESD[[#This Row],[Α/Α Δραστηριότητας]]) &amp; ".*"),"")</f>
        <v>2</v>
      </c>
      <c r="AA85" s="223"/>
      <c r="AB85" s="366"/>
      <c r="AC85" s="225"/>
    </row>
    <row r="86" spans="1:29" s="226" customFormat="1" x14ac:dyDescent="0.25">
      <c r="A86" s="248" t="s">
        <v>148</v>
      </c>
      <c r="B86" s="296" t="s">
        <v>1229</v>
      </c>
      <c r="C86" s="248" t="s">
        <v>1239</v>
      </c>
      <c r="D86" s="212"/>
      <c r="E86" s="216" t="s">
        <v>152</v>
      </c>
      <c r="F86" s="216" t="s">
        <v>143</v>
      </c>
      <c r="G86" s="216" t="s">
        <v>1051</v>
      </c>
      <c r="H86" s="215" t="s">
        <v>142</v>
      </c>
      <c r="I86" s="203"/>
      <c r="J86" s="271">
        <v>46052</v>
      </c>
      <c r="K86" s="217"/>
      <c r="L86" s="211"/>
      <c r="M86" s="204"/>
      <c r="N86" s="218"/>
      <c r="O86" s="219"/>
      <c r="P86" s="219"/>
      <c r="Q86" s="219"/>
      <c r="R86" s="219"/>
      <c r="S86" s="219"/>
      <c r="T86" s="219"/>
      <c r="U86" s="220"/>
      <c r="V86" s="219"/>
      <c r="W86" s="219"/>
      <c r="X86" s="218"/>
      <c r="Y86" s="221"/>
      <c r="Z86" s="222" t="str">
        <f>IF( tblESD[[#This Row],[Κατηγορία]] = "Έργο",  COUNTIF(tblESD[Α/Α Δραστηριότητας],TRIM(tblESD[[#This Row],[Α/Α Δραστηριότητας]]) &amp; ".*"),"")</f>
        <v/>
      </c>
      <c r="AA86" s="223"/>
      <c r="AB86" s="366"/>
      <c r="AC86" s="225"/>
    </row>
    <row r="87" spans="1:29" s="226" customFormat="1" x14ac:dyDescent="0.25">
      <c r="A87" s="248" t="s">
        <v>148</v>
      </c>
      <c r="B87" s="296" t="s">
        <v>1230</v>
      </c>
      <c r="C87" s="248" t="s">
        <v>1240</v>
      </c>
      <c r="D87" s="212"/>
      <c r="E87" s="216" t="s">
        <v>152</v>
      </c>
      <c r="F87" s="216" t="s">
        <v>143</v>
      </c>
      <c r="G87" s="216" t="s">
        <v>1062</v>
      </c>
      <c r="H87" s="215" t="s">
        <v>142</v>
      </c>
      <c r="I87" s="203"/>
      <c r="J87" s="271">
        <v>46080</v>
      </c>
      <c r="K87" s="217"/>
      <c r="L87" s="211"/>
      <c r="M87" s="204"/>
      <c r="N87" s="218"/>
      <c r="O87" s="219"/>
      <c r="P87" s="219"/>
      <c r="Q87" s="219"/>
      <c r="R87" s="219"/>
      <c r="S87" s="219"/>
      <c r="T87" s="219"/>
      <c r="U87" s="220"/>
      <c r="V87" s="219"/>
      <c r="W87" s="219"/>
      <c r="X87" s="218"/>
      <c r="Y87" s="221"/>
      <c r="Z87" s="222" t="str">
        <f>IF( tblESD[[#This Row],[Κατηγορία]] = "Έργο",  COUNTIF(tblESD[Α/Α Δραστηριότητας],TRIM(tblESD[[#This Row],[Α/Α Δραστηριότητας]]) &amp; ".*"),"")</f>
        <v/>
      </c>
      <c r="AA87" s="223"/>
      <c r="AB87" s="366"/>
      <c r="AC87" s="225"/>
    </row>
    <row r="88" spans="1:29" s="226" customFormat="1" ht="38.25" x14ac:dyDescent="0.25">
      <c r="A88" s="190" t="s">
        <v>138</v>
      </c>
      <c r="B88" s="294" t="s">
        <v>1222</v>
      </c>
      <c r="C88" s="190" t="s">
        <v>1245</v>
      </c>
      <c r="D88" s="383" t="s">
        <v>1316</v>
      </c>
      <c r="E88" s="237" t="s">
        <v>152</v>
      </c>
      <c r="F88" s="237" t="s">
        <v>143</v>
      </c>
      <c r="G88" s="237" t="s">
        <v>979</v>
      </c>
      <c r="H88" s="238"/>
      <c r="I88" s="206">
        <v>45658</v>
      </c>
      <c r="J88" s="367">
        <v>46111</v>
      </c>
      <c r="K88" s="239" t="s">
        <v>1241</v>
      </c>
      <c r="L88" s="210" t="s">
        <v>169</v>
      </c>
      <c r="M88" s="207" t="s">
        <v>147</v>
      </c>
      <c r="N88" s="246"/>
      <c r="O88" s="200"/>
      <c r="P88" s="200"/>
      <c r="Q88" s="200"/>
      <c r="R88" s="200"/>
      <c r="S88" s="200"/>
      <c r="T88" s="200"/>
      <c r="U88" s="224"/>
      <c r="V88" s="200"/>
      <c r="W88" s="200"/>
      <c r="X88" s="246"/>
      <c r="Y88" s="247"/>
      <c r="Z88" s="222">
        <f>IF( tblESD[[#This Row],[Κατηγορία]] = "Έργο",  COUNTIF(tblESD[Α/Α Δραστηριότητας],TRIM(tblESD[[#This Row],[Α/Α Δραστηριότητας]]) &amp; ".*"),"")</f>
        <v>2</v>
      </c>
      <c r="AA88" s="223"/>
      <c r="AB88" s="366"/>
      <c r="AC88" s="225"/>
    </row>
    <row r="89" spans="1:29" s="226" customFormat="1" x14ac:dyDescent="0.25">
      <c r="A89" s="248" t="s">
        <v>148</v>
      </c>
      <c r="B89" s="296" t="s">
        <v>1231</v>
      </c>
      <c r="C89" s="248" t="s">
        <v>1239</v>
      </c>
      <c r="D89" s="212"/>
      <c r="E89" s="216" t="s">
        <v>152</v>
      </c>
      <c r="F89" s="216" t="s">
        <v>143</v>
      </c>
      <c r="G89" s="216" t="s">
        <v>1051</v>
      </c>
      <c r="H89" s="215" t="s">
        <v>142</v>
      </c>
      <c r="I89" s="203"/>
      <c r="J89" s="271">
        <v>46052</v>
      </c>
      <c r="K89" s="217"/>
      <c r="L89" s="211"/>
      <c r="M89" s="204"/>
      <c r="N89" s="218"/>
      <c r="O89" s="219"/>
      <c r="P89" s="219"/>
      <c r="Q89" s="219"/>
      <c r="R89" s="219"/>
      <c r="S89" s="219"/>
      <c r="T89" s="219"/>
      <c r="U89" s="220"/>
      <c r="V89" s="219"/>
      <c r="W89" s="219"/>
      <c r="X89" s="218"/>
      <c r="Y89" s="221"/>
      <c r="Z89" s="222" t="str">
        <f>IF( tblESD[[#This Row],[Κατηγορία]] = "Έργο",  COUNTIF(tblESD[Α/Α Δραστηριότητας],TRIM(tblESD[[#This Row],[Α/Α Δραστηριότητας]]) &amp; ".*"),"")</f>
        <v/>
      </c>
      <c r="AA89" s="223"/>
      <c r="AB89" s="366"/>
      <c r="AC89" s="225"/>
    </row>
    <row r="90" spans="1:29" s="226" customFormat="1" x14ac:dyDescent="0.25">
      <c r="A90" s="248" t="s">
        <v>148</v>
      </c>
      <c r="B90" s="296" t="s">
        <v>1232</v>
      </c>
      <c r="C90" s="248" t="s">
        <v>1240</v>
      </c>
      <c r="D90" s="212"/>
      <c r="E90" s="216" t="s">
        <v>152</v>
      </c>
      <c r="F90" s="216" t="s">
        <v>143</v>
      </c>
      <c r="G90" s="216" t="s">
        <v>1062</v>
      </c>
      <c r="H90" s="215" t="s">
        <v>142</v>
      </c>
      <c r="I90" s="203"/>
      <c r="J90" s="271">
        <v>46080</v>
      </c>
      <c r="K90" s="217"/>
      <c r="L90" s="211"/>
      <c r="M90" s="204"/>
      <c r="N90" s="218"/>
      <c r="O90" s="219"/>
      <c r="P90" s="219"/>
      <c r="Q90" s="219"/>
      <c r="R90" s="219"/>
      <c r="S90" s="219"/>
      <c r="T90" s="219"/>
      <c r="U90" s="220"/>
      <c r="V90" s="219"/>
      <c r="W90" s="219"/>
      <c r="X90" s="218"/>
      <c r="Y90" s="221"/>
      <c r="Z90" s="222" t="str">
        <f>IF( tblESD[[#This Row],[Κατηγορία]] = "Έργο",  COUNTIF(tblESD[Α/Α Δραστηριότητας],TRIM(tblESD[[#This Row],[Α/Α Δραστηριότητας]]) &amp; ".*"),"")</f>
        <v/>
      </c>
      <c r="AA90" s="223"/>
      <c r="AB90" s="366"/>
      <c r="AC90" s="225"/>
    </row>
    <row r="91" spans="1:29" s="226" customFormat="1" ht="25.5" x14ac:dyDescent="0.25">
      <c r="A91" s="190" t="s">
        <v>138</v>
      </c>
      <c r="B91" s="294" t="s">
        <v>1223</v>
      </c>
      <c r="C91" s="190" t="s">
        <v>1246</v>
      </c>
      <c r="D91" s="383" t="s">
        <v>1317</v>
      </c>
      <c r="E91" s="237" t="s">
        <v>152</v>
      </c>
      <c r="F91" s="237" t="s">
        <v>143</v>
      </c>
      <c r="G91" s="237" t="s">
        <v>979</v>
      </c>
      <c r="H91" s="238"/>
      <c r="I91" s="206">
        <v>45658</v>
      </c>
      <c r="J91" s="367">
        <v>46111</v>
      </c>
      <c r="K91" s="239" t="s">
        <v>1243</v>
      </c>
      <c r="L91" s="210" t="s">
        <v>169</v>
      </c>
      <c r="M91" s="207" t="s">
        <v>147</v>
      </c>
      <c r="N91" s="246"/>
      <c r="O91" s="200"/>
      <c r="P91" s="200"/>
      <c r="Q91" s="200"/>
      <c r="R91" s="200"/>
      <c r="S91" s="200"/>
      <c r="T91" s="200"/>
      <c r="U91" s="224"/>
      <c r="V91" s="200"/>
      <c r="W91" s="200"/>
      <c r="X91" s="246"/>
      <c r="Y91" s="247"/>
      <c r="Z91" s="222">
        <f>IF( tblESD[[#This Row],[Κατηγορία]] = "Έργο",  COUNTIF(tblESD[Α/Α Δραστηριότητας],TRIM(tblESD[[#This Row],[Α/Α Δραστηριότητας]]) &amp; ".*"),"")</f>
        <v>2</v>
      </c>
      <c r="AA91" s="223"/>
      <c r="AB91" s="366"/>
      <c r="AC91" s="225"/>
    </row>
    <row r="92" spans="1:29" s="226" customFormat="1" x14ac:dyDescent="0.25">
      <c r="A92" s="248" t="s">
        <v>148</v>
      </c>
      <c r="B92" s="296" t="s">
        <v>1233</v>
      </c>
      <c r="C92" s="248" t="s">
        <v>1239</v>
      </c>
      <c r="D92" s="212"/>
      <c r="E92" s="216" t="s">
        <v>152</v>
      </c>
      <c r="F92" s="216" t="s">
        <v>143</v>
      </c>
      <c r="G92" s="216" t="s">
        <v>1051</v>
      </c>
      <c r="H92" s="215" t="s">
        <v>142</v>
      </c>
      <c r="I92" s="203"/>
      <c r="J92" s="271">
        <v>46052</v>
      </c>
      <c r="K92" s="217"/>
      <c r="L92" s="211"/>
      <c r="M92" s="204"/>
      <c r="N92" s="218"/>
      <c r="O92" s="219"/>
      <c r="P92" s="219"/>
      <c r="Q92" s="219"/>
      <c r="R92" s="219"/>
      <c r="S92" s="219"/>
      <c r="T92" s="219"/>
      <c r="U92" s="220"/>
      <c r="V92" s="219"/>
      <c r="W92" s="219"/>
      <c r="X92" s="218"/>
      <c r="Y92" s="221"/>
      <c r="Z92" s="222" t="str">
        <f>IF( tblESD[[#This Row],[Κατηγορία]] = "Έργο",  COUNTIF(tblESD[Α/Α Δραστηριότητας],TRIM(tblESD[[#This Row],[Α/Α Δραστηριότητας]]) &amp; ".*"),"")</f>
        <v/>
      </c>
      <c r="AA92" s="223"/>
      <c r="AB92" s="366"/>
      <c r="AC92" s="225"/>
    </row>
    <row r="93" spans="1:29" s="226" customFormat="1" x14ac:dyDescent="0.25">
      <c r="A93" s="248" t="s">
        <v>148</v>
      </c>
      <c r="B93" s="296" t="s">
        <v>1234</v>
      </c>
      <c r="C93" s="248" t="s">
        <v>1240</v>
      </c>
      <c r="D93" s="212"/>
      <c r="E93" s="216" t="s">
        <v>152</v>
      </c>
      <c r="F93" s="216" t="s">
        <v>143</v>
      </c>
      <c r="G93" s="216" t="s">
        <v>1062</v>
      </c>
      <c r="H93" s="215" t="s">
        <v>142</v>
      </c>
      <c r="I93" s="203"/>
      <c r="J93" s="271">
        <v>46080</v>
      </c>
      <c r="K93" s="217"/>
      <c r="L93" s="211"/>
      <c r="M93" s="204"/>
      <c r="N93" s="218"/>
      <c r="O93" s="219"/>
      <c r="P93" s="219"/>
      <c r="Q93" s="219"/>
      <c r="R93" s="219"/>
      <c r="S93" s="219"/>
      <c r="T93" s="219"/>
      <c r="U93" s="220"/>
      <c r="V93" s="219"/>
      <c r="W93" s="219"/>
      <c r="X93" s="218"/>
      <c r="Y93" s="221"/>
      <c r="Z93" s="222" t="str">
        <f>IF( tblESD[[#This Row],[Κατηγορία]] = "Έργο",  COUNTIF(tblESD[Α/Α Δραστηριότητας],TRIM(tblESD[[#This Row],[Α/Α Δραστηριότητας]]) &amp; ".*"),"")</f>
        <v/>
      </c>
      <c r="AA93" s="223"/>
      <c r="AB93" s="366"/>
      <c r="AC93" s="225"/>
    </row>
    <row r="94" spans="1:29" s="226" customFormat="1" ht="25.5" x14ac:dyDescent="0.25">
      <c r="A94" s="190" t="s">
        <v>138</v>
      </c>
      <c r="B94" s="294" t="s">
        <v>1224</v>
      </c>
      <c r="C94" s="190" t="s">
        <v>1247</v>
      </c>
      <c r="D94" s="383" t="s">
        <v>1318</v>
      </c>
      <c r="E94" s="237" t="s">
        <v>152</v>
      </c>
      <c r="F94" s="237" t="s">
        <v>143</v>
      </c>
      <c r="G94" s="237" t="s">
        <v>979</v>
      </c>
      <c r="H94" s="238"/>
      <c r="I94" s="206">
        <v>45658</v>
      </c>
      <c r="J94" s="367">
        <v>46111</v>
      </c>
      <c r="K94" s="239" t="s">
        <v>1243</v>
      </c>
      <c r="L94" s="210" t="s">
        <v>169</v>
      </c>
      <c r="M94" s="207" t="s">
        <v>147</v>
      </c>
      <c r="N94" s="246"/>
      <c r="O94" s="200"/>
      <c r="P94" s="200"/>
      <c r="Q94" s="200"/>
      <c r="R94" s="200"/>
      <c r="S94" s="200"/>
      <c r="T94" s="200"/>
      <c r="U94" s="224"/>
      <c r="V94" s="200"/>
      <c r="W94" s="200"/>
      <c r="X94" s="246"/>
      <c r="Y94" s="247"/>
      <c r="Z94" s="222">
        <f>IF( tblESD[[#This Row],[Κατηγορία]] = "Έργο",  COUNTIF(tblESD[Α/Α Δραστηριότητας],TRIM(tblESD[[#This Row],[Α/Α Δραστηριότητας]]) &amp; ".*"),"")</f>
        <v>2</v>
      </c>
      <c r="AA94" s="223"/>
      <c r="AB94" s="366"/>
      <c r="AC94" s="225"/>
    </row>
    <row r="95" spans="1:29" s="226" customFormat="1" x14ac:dyDescent="0.25">
      <c r="A95" s="248" t="s">
        <v>148</v>
      </c>
      <c r="B95" s="296" t="s">
        <v>1235</v>
      </c>
      <c r="C95" s="248" t="s">
        <v>1239</v>
      </c>
      <c r="D95" s="212"/>
      <c r="E95" s="216" t="s">
        <v>152</v>
      </c>
      <c r="F95" s="216" t="s">
        <v>143</v>
      </c>
      <c r="G95" s="216" t="s">
        <v>1051</v>
      </c>
      <c r="H95" s="215" t="s">
        <v>142</v>
      </c>
      <c r="I95" s="203"/>
      <c r="J95" s="271">
        <v>46052</v>
      </c>
      <c r="K95" s="217"/>
      <c r="L95" s="211"/>
      <c r="M95" s="204"/>
      <c r="N95" s="218"/>
      <c r="O95" s="219"/>
      <c r="P95" s="219"/>
      <c r="Q95" s="219"/>
      <c r="R95" s="219"/>
      <c r="S95" s="219"/>
      <c r="T95" s="219"/>
      <c r="U95" s="220"/>
      <c r="V95" s="219"/>
      <c r="W95" s="219"/>
      <c r="X95" s="218"/>
      <c r="Y95" s="221"/>
      <c r="Z95" s="222" t="str">
        <f>IF( tblESD[[#This Row],[Κατηγορία]] = "Έργο",  COUNTIF(tblESD[Α/Α Δραστηριότητας],TRIM(tblESD[[#This Row],[Α/Α Δραστηριότητας]]) &amp; ".*"),"")</f>
        <v/>
      </c>
      <c r="AA95" s="223"/>
      <c r="AB95" s="366"/>
      <c r="AC95" s="225"/>
    </row>
    <row r="96" spans="1:29" s="226" customFormat="1" x14ac:dyDescent="0.25">
      <c r="A96" s="248" t="s">
        <v>148</v>
      </c>
      <c r="B96" s="296" t="s">
        <v>1236</v>
      </c>
      <c r="C96" s="248" t="s">
        <v>1240</v>
      </c>
      <c r="D96" s="212"/>
      <c r="E96" s="216" t="s">
        <v>152</v>
      </c>
      <c r="F96" s="216" t="s">
        <v>143</v>
      </c>
      <c r="G96" s="216" t="s">
        <v>1062</v>
      </c>
      <c r="H96" s="215" t="s">
        <v>142</v>
      </c>
      <c r="I96" s="203"/>
      <c r="J96" s="271">
        <v>46080</v>
      </c>
      <c r="K96" s="217"/>
      <c r="L96" s="211"/>
      <c r="M96" s="204"/>
      <c r="N96" s="218"/>
      <c r="O96" s="219"/>
      <c r="P96" s="219"/>
      <c r="Q96" s="219"/>
      <c r="R96" s="219"/>
      <c r="S96" s="219"/>
      <c r="T96" s="219"/>
      <c r="U96" s="220"/>
      <c r="V96" s="219"/>
      <c r="W96" s="219"/>
      <c r="X96" s="218"/>
      <c r="Y96" s="221"/>
      <c r="Z96" s="222" t="str">
        <f>IF( tblESD[[#This Row],[Κατηγορία]] = "Έργο",  COUNTIF(tblESD[Α/Α Δραστηριότητας],TRIM(tblESD[[#This Row],[Α/Α Δραστηριότητας]]) &amp; ".*"),"")</f>
        <v/>
      </c>
      <c r="AA96" s="223"/>
      <c r="AB96" s="366"/>
      <c r="AC96" s="225"/>
    </row>
    <row r="97" spans="1:29" s="209" customFormat="1" ht="38.25" x14ac:dyDescent="0.25">
      <c r="A97" s="227" t="s">
        <v>134</v>
      </c>
      <c r="B97" s="242" t="s">
        <v>334</v>
      </c>
      <c r="C97" s="227" t="s">
        <v>335</v>
      </c>
      <c r="D97" s="381" t="s">
        <v>336</v>
      </c>
      <c r="E97" s="228"/>
      <c r="F97" s="228"/>
      <c r="G97" s="228"/>
      <c r="H97" s="229"/>
      <c r="I97" s="230"/>
      <c r="J97" s="230"/>
      <c r="K97" s="231"/>
      <c r="L97" s="232" t="s">
        <v>207</v>
      </c>
      <c r="M97" s="214"/>
      <c r="N97" s="243"/>
      <c r="O97" s="233"/>
      <c r="P97" s="233"/>
      <c r="Q97" s="233"/>
      <c r="R97" s="233"/>
      <c r="S97" s="233"/>
      <c r="T97" s="233"/>
      <c r="U97" s="234"/>
      <c r="V97" s="233"/>
      <c r="W97" s="233"/>
      <c r="X97" s="243"/>
      <c r="Y97" s="244"/>
      <c r="Z97" s="340" t="str">
        <f>IF( tblESD[[#This Row],[Κατηγορία]] = "Έργο",  COUNTIF(tblESD[Α/Α Δραστηριότητας],TRIM(tblESD[[#This Row],[Α/Α Δραστηριότητας]]) &amp; ".*"),"")</f>
        <v/>
      </c>
      <c r="AA97" s="341"/>
      <c r="AB97" s="342">
        <v>76</v>
      </c>
      <c r="AC97" s="208"/>
    </row>
    <row r="98" spans="1:29" s="226" customFormat="1" ht="36" x14ac:dyDescent="0.25">
      <c r="A98" s="235" t="s">
        <v>138</v>
      </c>
      <c r="B98" s="245" t="s">
        <v>337</v>
      </c>
      <c r="C98" s="235" t="s">
        <v>338</v>
      </c>
      <c r="D98" s="383" t="s">
        <v>339</v>
      </c>
      <c r="E98" s="237" t="s">
        <v>142</v>
      </c>
      <c r="F98" s="237" t="s">
        <v>143</v>
      </c>
      <c r="G98" s="237" t="s">
        <v>282</v>
      </c>
      <c r="H98" s="238"/>
      <c r="I98" s="206">
        <v>45809</v>
      </c>
      <c r="J98" s="206">
        <v>46078</v>
      </c>
      <c r="K98" s="239" t="s">
        <v>340</v>
      </c>
      <c r="L98" s="210" t="s">
        <v>341</v>
      </c>
      <c r="M98" s="207" t="s">
        <v>184</v>
      </c>
      <c r="N98" s="246"/>
      <c r="O98" s="200"/>
      <c r="P98" s="200"/>
      <c r="Q98" s="200"/>
      <c r="R98" s="200"/>
      <c r="S98" s="200"/>
      <c r="T98" s="200" t="s">
        <v>185</v>
      </c>
      <c r="U98" s="224">
        <v>5000000</v>
      </c>
      <c r="V98" s="200"/>
      <c r="W98" s="200"/>
      <c r="X98" s="246"/>
      <c r="Y98" s="247" t="s">
        <v>227</v>
      </c>
      <c r="Z98" s="340">
        <f>IF( tblESD[[#This Row],[Κατηγορία]] = "Έργο",  COUNTIF(tblESD[Α/Α Δραστηριότητας],TRIM(tblESD[[#This Row],[Α/Α Δραστηριότητας]]) &amp; ".*"),"")</f>
        <v>3</v>
      </c>
      <c r="AA98" s="341"/>
      <c r="AB98" s="342">
        <v>77</v>
      </c>
      <c r="AC98" s="225"/>
    </row>
    <row r="99" spans="1:29" s="226" customFormat="1" ht="25.5" x14ac:dyDescent="0.25">
      <c r="A99" s="248" t="s">
        <v>148</v>
      </c>
      <c r="B99" s="296" t="s">
        <v>342</v>
      </c>
      <c r="C99" s="248" t="s">
        <v>1275</v>
      </c>
      <c r="D99" s="212"/>
      <c r="E99" s="216" t="s">
        <v>142</v>
      </c>
      <c r="F99" s="216" t="s">
        <v>143</v>
      </c>
      <c r="G99" s="216" t="s">
        <v>332</v>
      </c>
      <c r="H99" s="215" t="s">
        <v>152</v>
      </c>
      <c r="I99" s="203"/>
      <c r="J99" s="203">
        <v>46068</v>
      </c>
      <c r="K99" s="217"/>
      <c r="L99" s="211"/>
      <c r="M99" s="204"/>
      <c r="N99" s="218"/>
      <c r="O99" s="219"/>
      <c r="P99" s="219"/>
      <c r="Q99" s="219"/>
      <c r="R99" s="219"/>
      <c r="S99" s="219"/>
      <c r="T99" s="219"/>
      <c r="U99" s="220"/>
      <c r="V99" s="219"/>
      <c r="W99" s="219"/>
      <c r="X99" s="218"/>
      <c r="Y99" s="221"/>
      <c r="Z99" s="340" t="str">
        <f>IF( tblESD[[#This Row],[Κατηγορία]] = "Έργο",  COUNTIF(tblESD[Α/Α Δραστηριότητας],TRIM(tblESD[[#This Row],[Α/Α Δραστηριότητας]]) &amp; ".*"),"")</f>
        <v/>
      </c>
      <c r="AA99" s="341"/>
      <c r="AB99" s="342">
        <v>78</v>
      </c>
      <c r="AC99" s="225"/>
    </row>
    <row r="100" spans="1:29" s="226" customFormat="1" ht="25.5" x14ac:dyDescent="0.25">
      <c r="A100" s="248" t="s">
        <v>148</v>
      </c>
      <c r="B100" s="296" t="s">
        <v>343</v>
      </c>
      <c r="C100" s="248" t="s">
        <v>344</v>
      </c>
      <c r="D100" s="212"/>
      <c r="E100" s="216" t="s">
        <v>142</v>
      </c>
      <c r="F100" s="216" t="s">
        <v>143</v>
      </c>
      <c r="G100" s="216" t="s">
        <v>286</v>
      </c>
      <c r="H100" s="215" t="s">
        <v>152</v>
      </c>
      <c r="I100" s="203"/>
      <c r="J100" s="203">
        <v>46078</v>
      </c>
      <c r="K100" s="217"/>
      <c r="L100" s="211"/>
      <c r="M100" s="204"/>
      <c r="N100" s="218"/>
      <c r="O100" s="219"/>
      <c r="P100" s="219"/>
      <c r="Q100" s="219"/>
      <c r="R100" s="219"/>
      <c r="S100" s="219"/>
      <c r="T100" s="219"/>
      <c r="U100" s="220"/>
      <c r="V100" s="219"/>
      <c r="W100" s="219"/>
      <c r="X100" s="218"/>
      <c r="Y100" s="221"/>
      <c r="Z100" s="340" t="str">
        <f>IF( tblESD[[#This Row],[Κατηγορία]] = "Έργο",  COUNTIF(tblESD[Α/Α Δραστηριότητας],TRIM(tblESD[[#This Row],[Α/Α Δραστηριότητας]]) &amp; ".*"),"")</f>
        <v/>
      </c>
      <c r="AA100" s="341"/>
      <c r="AB100" s="342">
        <v>79</v>
      </c>
      <c r="AC100" s="225"/>
    </row>
    <row r="101" spans="1:29" s="209" customFormat="1" ht="25.5" x14ac:dyDescent="0.25">
      <c r="A101" s="248" t="s">
        <v>148</v>
      </c>
      <c r="B101" s="296" t="s">
        <v>346</v>
      </c>
      <c r="C101" s="248" t="s">
        <v>347</v>
      </c>
      <c r="D101" s="212"/>
      <c r="E101" s="216" t="s">
        <v>142</v>
      </c>
      <c r="F101" s="216" t="s">
        <v>143</v>
      </c>
      <c r="G101" s="216" t="s">
        <v>345</v>
      </c>
      <c r="H101" s="215" t="s">
        <v>152</v>
      </c>
      <c r="I101" s="203"/>
      <c r="J101" s="203">
        <v>46078</v>
      </c>
      <c r="K101" s="217"/>
      <c r="L101" s="211"/>
      <c r="M101" s="204"/>
      <c r="N101" s="218"/>
      <c r="O101" s="219"/>
      <c r="P101" s="219"/>
      <c r="Q101" s="219"/>
      <c r="R101" s="219"/>
      <c r="S101" s="219"/>
      <c r="T101" s="219"/>
      <c r="U101" s="220"/>
      <c r="V101" s="219"/>
      <c r="W101" s="219"/>
      <c r="X101" s="218"/>
      <c r="Y101" s="221"/>
      <c r="Z101" s="340" t="str">
        <f>IF( tblESD[[#This Row],[Κατηγορία]] = "Έργο",  COUNTIF(tblESD[Α/Α Δραστηριότητας],TRIM(tblESD[[#This Row],[Α/Α Δραστηριότητας]]) &amp; ".*"),"")</f>
        <v/>
      </c>
      <c r="AA101" s="341"/>
      <c r="AB101" s="342">
        <v>80</v>
      </c>
      <c r="AC101" s="208"/>
    </row>
    <row r="102" spans="1:29" s="209" customFormat="1" ht="60" x14ac:dyDescent="0.25">
      <c r="A102" s="235" t="s">
        <v>138</v>
      </c>
      <c r="B102" s="245" t="s">
        <v>348</v>
      </c>
      <c r="C102" s="235" t="s">
        <v>349</v>
      </c>
      <c r="D102" s="383" t="s">
        <v>350</v>
      </c>
      <c r="E102" s="237" t="s">
        <v>142</v>
      </c>
      <c r="F102" s="237" t="s">
        <v>123</v>
      </c>
      <c r="G102" s="237" t="s">
        <v>292</v>
      </c>
      <c r="H102" s="238"/>
      <c r="I102" s="206">
        <v>45627</v>
      </c>
      <c r="J102" s="206">
        <v>46935</v>
      </c>
      <c r="K102" s="239"/>
      <c r="L102" s="210" t="s">
        <v>169</v>
      </c>
      <c r="M102" s="207" t="s">
        <v>184</v>
      </c>
      <c r="N102" s="246"/>
      <c r="O102" s="200"/>
      <c r="P102" s="200"/>
      <c r="Q102" s="200"/>
      <c r="R102" s="200"/>
      <c r="S102" s="200"/>
      <c r="T102" s="200" t="s">
        <v>351</v>
      </c>
      <c r="U102" s="224">
        <v>20000000</v>
      </c>
      <c r="V102" s="200"/>
      <c r="W102" s="200"/>
      <c r="X102" s="246"/>
      <c r="Y102" s="247"/>
      <c r="Z102" s="340">
        <f>IF( tblESD[[#This Row],[Κατηγορία]] = "Έργο",  COUNTIF(tblESD[Α/Α Δραστηριότητας],TRIM(tblESD[[#This Row],[Α/Α Δραστηριότητας]]) &amp; ".*"),"")</f>
        <v>2</v>
      </c>
      <c r="AA102" s="341"/>
      <c r="AB102" s="342">
        <v>81</v>
      </c>
      <c r="AC102" s="208"/>
    </row>
    <row r="103" spans="1:29" s="209" customFormat="1" ht="25.5" x14ac:dyDescent="0.25">
      <c r="A103" s="248" t="s">
        <v>148</v>
      </c>
      <c r="B103" s="296" t="s">
        <v>352</v>
      </c>
      <c r="C103" s="248" t="s">
        <v>353</v>
      </c>
      <c r="D103" s="212"/>
      <c r="E103" s="216" t="s">
        <v>142</v>
      </c>
      <c r="F103" s="216" t="s">
        <v>123</v>
      </c>
      <c r="G103" s="216" t="s">
        <v>354</v>
      </c>
      <c r="H103" s="215" t="s">
        <v>142</v>
      </c>
      <c r="I103" s="203"/>
      <c r="J103" s="203">
        <v>46203</v>
      </c>
      <c r="K103" s="217"/>
      <c r="L103" s="211"/>
      <c r="M103" s="204"/>
      <c r="N103" s="218"/>
      <c r="O103" s="219"/>
      <c r="P103" s="219"/>
      <c r="Q103" s="219"/>
      <c r="R103" s="219"/>
      <c r="S103" s="219"/>
      <c r="T103" s="219"/>
      <c r="U103" s="312"/>
      <c r="V103" s="219"/>
      <c r="W103" s="219"/>
      <c r="X103" s="218"/>
      <c r="Y103" s="221"/>
      <c r="Z103" s="340" t="str">
        <f>IF( tblESD[[#This Row],[Κατηγορία]] = "Έργο",  COUNTIF(tblESD[Α/Α Δραστηριότητας],TRIM(tblESD[[#This Row],[Α/Α Δραστηριότητας]]) &amp; ".*"),"")</f>
        <v/>
      </c>
      <c r="AA103" s="341"/>
      <c r="AB103" s="342">
        <v>82</v>
      </c>
      <c r="AC103" s="208"/>
    </row>
    <row r="104" spans="1:29" s="209" customFormat="1" x14ac:dyDescent="0.25">
      <c r="A104" s="248" t="s">
        <v>148</v>
      </c>
      <c r="B104" s="296" t="s">
        <v>355</v>
      </c>
      <c r="C104" s="248" t="s">
        <v>356</v>
      </c>
      <c r="D104" s="212"/>
      <c r="E104" s="216" t="s">
        <v>142</v>
      </c>
      <c r="F104" s="216" t="s">
        <v>123</v>
      </c>
      <c r="G104" s="216" t="s">
        <v>357</v>
      </c>
      <c r="H104" s="215" t="s">
        <v>142</v>
      </c>
      <c r="I104" s="203"/>
      <c r="J104" s="203">
        <v>46371</v>
      </c>
      <c r="K104" s="217"/>
      <c r="L104" s="211"/>
      <c r="M104" s="204"/>
      <c r="N104" s="218"/>
      <c r="O104" s="219"/>
      <c r="P104" s="219"/>
      <c r="Q104" s="219"/>
      <c r="R104" s="219"/>
      <c r="S104" s="219"/>
      <c r="T104" s="219"/>
      <c r="U104" s="220"/>
      <c r="V104" s="219"/>
      <c r="W104" s="219"/>
      <c r="X104" s="218"/>
      <c r="Y104" s="221"/>
      <c r="Z104" s="340" t="str">
        <f>IF( tblESD[[#This Row],[Κατηγορία]] = "Έργο",  COUNTIF(tblESD[Α/Α Δραστηριότητας],TRIM(tblESD[[#This Row],[Α/Α Δραστηριότητας]]) &amp; ".*"),"")</f>
        <v/>
      </c>
      <c r="AA104" s="341"/>
      <c r="AB104" s="342">
        <v>83</v>
      </c>
      <c r="AC104" s="208"/>
    </row>
    <row r="105" spans="1:29" s="209" customFormat="1" ht="36" x14ac:dyDescent="0.25">
      <c r="A105" s="235" t="s">
        <v>138</v>
      </c>
      <c r="B105" s="245" t="s">
        <v>358</v>
      </c>
      <c r="C105" s="235" t="s">
        <v>85</v>
      </c>
      <c r="D105" s="383" t="s">
        <v>1324</v>
      </c>
      <c r="E105" s="237" t="s">
        <v>152</v>
      </c>
      <c r="F105" s="237" t="s">
        <v>143</v>
      </c>
      <c r="G105" s="237" t="s">
        <v>282</v>
      </c>
      <c r="H105" s="238"/>
      <c r="I105" s="206">
        <v>46023</v>
      </c>
      <c r="J105" s="206">
        <v>46356</v>
      </c>
      <c r="K105" s="239"/>
      <c r="L105" s="210" t="s">
        <v>169</v>
      </c>
      <c r="M105" s="207" t="s">
        <v>147</v>
      </c>
      <c r="N105" s="246"/>
      <c r="O105" s="200"/>
      <c r="P105" s="200"/>
      <c r="Q105" s="200"/>
      <c r="R105" s="200"/>
      <c r="S105" s="200"/>
      <c r="T105" s="200"/>
      <c r="U105" s="224"/>
      <c r="V105" s="200"/>
      <c r="W105" s="200"/>
      <c r="X105" s="246"/>
      <c r="Y105" s="247"/>
      <c r="Z105" s="340">
        <f>IF( tblESD[[#This Row],[Κατηγορία]] = "Έργο",  COUNTIF(tblESD[Α/Α Δραστηριότητας],TRIM(tblESD[[#This Row],[Α/Α Δραστηριότητας]]) &amp; ".*"),"")</f>
        <v>2</v>
      </c>
      <c r="AA105" s="341"/>
      <c r="AB105" s="342">
        <v>84</v>
      </c>
      <c r="AC105" s="208"/>
    </row>
    <row r="106" spans="1:29" s="209" customFormat="1" ht="38.25" x14ac:dyDescent="0.25">
      <c r="A106" s="248" t="s">
        <v>148</v>
      </c>
      <c r="B106" s="296" t="s">
        <v>359</v>
      </c>
      <c r="C106" s="248" t="s">
        <v>360</v>
      </c>
      <c r="D106" s="212"/>
      <c r="E106" s="216" t="s">
        <v>152</v>
      </c>
      <c r="F106" s="216" t="s">
        <v>143</v>
      </c>
      <c r="G106" s="216" t="s">
        <v>345</v>
      </c>
      <c r="H106" s="215" t="s">
        <v>142</v>
      </c>
      <c r="I106" s="203"/>
      <c r="J106" s="203">
        <v>46203</v>
      </c>
      <c r="K106" s="217"/>
      <c r="L106" s="211"/>
      <c r="M106" s="204"/>
      <c r="N106" s="218"/>
      <c r="O106" s="219"/>
      <c r="P106" s="219"/>
      <c r="Q106" s="219"/>
      <c r="R106" s="219"/>
      <c r="S106" s="219"/>
      <c r="T106" s="219"/>
      <c r="U106" s="220"/>
      <c r="V106" s="219"/>
      <c r="W106" s="219"/>
      <c r="X106" s="218"/>
      <c r="Y106" s="221"/>
      <c r="Z106" s="340" t="str">
        <f>IF( tblESD[[#This Row],[Κατηγορία]] = "Έργο",  COUNTIF(tblESD[Α/Α Δραστηριότητας],TRIM(tblESD[[#This Row],[Α/Α Δραστηριότητας]]) &amp; ".*"),"")</f>
        <v/>
      </c>
      <c r="AA106" s="341"/>
      <c r="AB106" s="342">
        <v>85</v>
      </c>
      <c r="AC106" s="208"/>
    </row>
    <row r="107" spans="1:29" s="209" customFormat="1" ht="51" x14ac:dyDescent="0.25">
      <c r="A107" s="248" t="s">
        <v>148</v>
      </c>
      <c r="B107" s="296" t="s">
        <v>361</v>
      </c>
      <c r="C107" s="248" t="s">
        <v>362</v>
      </c>
      <c r="D107" s="212"/>
      <c r="E107" s="216" t="s">
        <v>152</v>
      </c>
      <c r="F107" s="216" t="s">
        <v>143</v>
      </c>
      <c r="G107" s="216" t="s">
        <v>345</v>
      </c>
      <c r="H107" s="215" t="s">
        <v>142</v>
      </c>
      <c r="I107" s="203"/>
      <c r="J107" s="203">
        <v>46356</v>
      </c>
      <c r="K107" s="217"/>
      <c r="L107" s="211"/>
      <c r="M107" s="204"/>
      <c r="N107" s="218"/>
      <c r="O107" s="219"/>
      <c r="P107" s="219"/>
      <c r="Q107" s="219"/>
      <c r="R107" s="219"/>
      <c r="S107" s="219"/>
      <c r="T107" s="219"/>
      <c r="U107" s="220"/>
      <c r="V107" s="219"/>
      <c r="W107" s="219"/>
      <c r="X107" s="218"/>
      <c r="Y107" s="221"/>
      <c r="Z107" s="340" t="str">
        <f>IF( tblESD[[#This Row],[Κατηγορία]] = "Έργο",  COUNTIF(tblESD[Α/Α Δραστηριότητας],TRIM(tblESD[[#This Row],[Α/Α Δραστηριότητας]]) &amp; ".*"),"")</f>
        <v/>
      </c>
      <c r="AA107" s="341"/>
      <c r="AB107" s="342">
        <v>86</v>
      </c>
      <c r="AC107" s="208"/>
    </row>
    <row r="108" spans="1:29" s="209" customFormat="1" ht="25.5" x14ac:dyDescent="0.25">
      <c r="A108" s="235" t="s">
        <v>138</v>
      </c>
      <c r="B108" s="245" t="s">
        <v>363</v>
      </c>
      <c r="C108" s="235" t="s">
        <v>364</v>
      </c>
      <c r="D108" s="383" t="s">
        <v>1323</v>
      </c>
      <c r="E108" s="237" t="s">
        <v>152</v>
      </c>
      <c r="F108" s="237" t="s">
        <v>143</v>
      </c>
      <c r="G108" s="237" t="s">
        <v>282</v>
      </c>
      <c r="H108" s="238"/>
      <c r="I108" s="206">
        <v>46023</v>
      </c>
      <c r="J108" s="206">
        <v>46366</v>
      </c>
      <c r="K108" s="239"/>
      <c r="L108" s="210" t="s">
        <v>169</v>
      </c>
      <c r="M108" s="207" t="s">
        <v>147</v>
      </c>
      <c r="N108" s="246"/>
      <c r="O108" s="200"/>
      <c r="P108" s="200"/>
      <c r="Q108" s="200"/>
      <c r="R108" s="200"/>
      <c r="S108" s="200"/>
      <c r="T108" s="200"/>
      <c r="U108" s="313"/>
      <c r="V108" s="200"/>
      <c r="W108" s="200"/>
      <c r="X108" s="246"/>
      <c r="Y108" s="247"/>
      <c r="Z108" s="340">
        <f>IF( tblESD[[#This Row],[Κατηγορία]] = "Έργο",  COUNTIF(tblESD[Α/Α Δραστηριότητας],TRIM(tblESD[[#This Row],[Α/Α Δραστηριότητας]]) &amp; ".*"),"")</f>
        <v>2</v>
      </c>
      <c r="AA108" s="341"/>
      <c r="AB108" s="342">
        <v>87</v>
      </c>
      <c r="AC108" s="208"/>
    </row>
    <row r="109" spans="1:29" s="209" customFormat="1" ht="25.5" x14ac:dyDescent="0.25">
      <c r="A109" s="248" t="s">
        <v>148</v>
      </c>
      <c r="B109" s="296" t="s">
        <v>365</v>
      </c>
      <c r="C109" s="248" t="s">
        <v>366</v>
      </c>
      <c r="D109" s="212"/>
      <c r="E109" s="216" t="s">
        <v>152</v>
      </c>
      <c r="F109" s="216" t="s">
        <v>143</v>
      </c>
      <c r="G109" s="216" t="s">
        <v>345</v>
      </c>
      <c r="H109" s="215" t="s">
        <v>142</v>
      </c>
      <c r="I109" s="203"/>
      <c r="J109" s="203">
        <v>46203</v>
      </c>
      <c r="K109" s="217"/>
      <c r="L109" s="211"/>
      <c r="M109" s="204"/>
      <c r="N109" s="218"/>
      <c r="O109" s="219"/>
      <c r="P109" s="219"/>
      <c r="Q109" s="219"/>
      <c r="R109" s="219"/>
      <c r="S109" s="219"/>
      <c r="T109" s="219"/>
      <c r="U109" s="312"/>
      <c r="V109" s="219"/>
      <c r="W109" s="219"/>
      <c r="X109" s="218"/>
      <c r="Y109" s="221"/>
      <c r="Z109" s="340" t="str">
        <f>IF( tblESD[[#This Row],[Κατηγορία]] = "Έργο",  COUNTIF(tblESD[Α/Α Δραστηριότητας],TRIM(tblESD[[#This Row],[Α/Α Δραστηριότητας]]) &amp; ".*"),"")</f>
        <v/>
      </c>
      <c r="AA109" s="341"/>
      <c r="AB109" s="342">
        <v>88</v>
      </c>
      <c r="AC109" s="208"/>
    </row>
    <row r="110" spans="1:29" s="209" customFormat="1" ht="38.25" x14ac:dyDescent="0.25">
      <c r="A110" s="248" t="s">
        <v>148</v>
      </c>
      <c r="B110" s="296" t="s">
        <v>367</v>
      </c>
      <c r="C110" s="248" t="s">
        <v>368</v>
      </c>
      <c r="D110" s="212"/>
      <c r="E110" s="216" t="s">
        <v>152</v>
      </c>
      <c r="F110" s="216" t="s">
        <v>143</v>
      </c>
      <c r="G110" s="216" t="s">
        <v>345</v>
      </c>
      <c r="H110" s="215" t="s">
        <v>142</v>
      </c>
      <c r="I110" s="203"/>
      <c r="J110" s="203">
        <v>46366</v>
      </c>
      <c r="K110" s="217"/>
      <c r="L110" s="211"/>
      <c r="M110" s="204"/>
      <c r="N110" s="218"/>
      <c r="O110" s="219"/>
      <c r="P110" s="219"/>
      <c r="Q110" s="219"/>
      <c r="R110" s="219"/>
      <c r="S110" s="219"/>
      <c r="T110" s="219"/>
      <c r="U110" s="220"/>
      <c r="V110" s="219"/>
      <c r="W110" s="219"/>
      <c r="X110" s="218"/>
      <c r="Y110" s="221"/>
      <c r="Z110" s="340" t="str">
        <f>IF( tblESD[[#This Row],[Κατηγορία]] = "Έργο",  COUNTIF(tblESD[Α/Α Δραστηριότητας],TRIM(tblESD[[#This Row],[Α/Α Δραστηριότητας]]) &amp; ".*"),"")</f>
        <v/>
      </c>
      <c r="AA110" s="341"/>
      <c r="AB110" s="342">
        <v>89</v>
      </c>
      <c r="AC110" s="208"/>
    </row>
    <row r="111" spans="1:29" s="209" customFormat="1" ht="36" x14ac:dyDescent="0.25">
      <c r="A111" s="227" t="s">
        <v>134</v>
      </c>
      <c r="B111" s="242" t="s">
        <v>369</v>
      </c>
      <c r="C111" s="227" t="s">
        <v>370</v>
      </c>
      <c r="D111" s="381" t="s">
        <v>371</v>
      </c>
      <c r="E111" s="228"/>
      <c r="F111" s="228"/>
      <c r="G111" s="228"/>
      <c r="H111" s="229"/>
      <c r="I111" s="230"/>
      <c r="J111" s="230"/>
      <c r="K111" s="231"/>
      <c r="L111" s="232" t="s">
        <v>162</v>
      </c>
      <c r="M111" s="214"/>
      <c r="N111" s="243"/>
      <c r="O111" s="233"/>
      <c r="P111" s="233"/>
      <c r="Q111" s="233"/>
      <c r="R111" s="233"/>
      <c r="S111" s="233"/>
      <c r="T111" s="233"/>
      <c r="U111" s="234"/>
      <c r="V111" s="233"/>
      <c r="W111" s="233"/>
      <c r="X111" s="243"/>
      <c r="Y111" s="244"/>
      <c r="Z111" s="340" t="str">
        <f>IF( tblESD[[#This Row],[Κατηγορία]] = "Έργο",  COUNTIF(tblESD[Α/Α Δραστηριότητας],TRIM(tblESD[[#This Row],[Α/Α Δραστηριότητας]]) &amp; ".*"),"")</f>
        <v/>
      </c>
      <c r="AA111" s="341"/>
      <c r="AB111" s="342">
        <v>90</v>
      </c>
      <c r="AC111" s="208"/>
    </row>
    <row r="112" spans="1:29" s="209" customFormat="1" ht="76.5" x14ac:dyDescent="0.25">
      <c r="A112" s="235" t="s">
        <v>138</v>
      </c>
      <c r="B112" s="245" t="s">
        <v>372</v>
      </c>
      <c r="C112" s="235" t="s">
        <v>373</v>
      </c>
      <c r="D112" s="383" t="s">
        <v>374</v>
      </c>
      <c r="E112" s="237" t="s">
        <v>142</v>
      </c>
      <c r="F112" s="237" t="s">
        <v>206</v>
      </c>
      <c r="G112" s="237" t="s">
        <v>123</v>
      </c>
      <c r="H112" s="238"/>
      <c r="I112" s="206">
        <v>44805</v>
      </c>
      <c r="J112" s="206">
        <v>46752</v>
      </c>
      <c r="K112" s="239" t="s">
        <v>375</v>
      </c>
      <c r="L112" s="210" t="s">
        <v>376</v>
      </c>
      <c r="M112" s="207" t="s">
        <v>184</v>
      </c>
      <c r="N112" s="246"/>
      <c r="O112" s="200" t="s">
        <v>152</v>
      </c>
      <c r="P112" s="200"/>
      <c r="Q112" s="200"/>
      <c r="R112" s="200"/>
      <c r="S112" s="200"/>
      <c r="T112" s="200"/>
      <c r="U112" s="224">
        <v>3907483</v>
      </c>
      <c r="V112" s="200"/>
      <c r="W112" s="200"/>
      <c r="X112" s="246"/>
      <c r="Y112" s="200"/>
      <c r="Z112" s="340">
        <f>IF( tblESD[[#This Row],[Κατηγορία]] = "Έργο",  COUNTIF(tblESD[Α/Α Δραστηριότητας],TRIM(tblESD[[#This Row],[Α/Α Δραστηριότητας]]) &amp; ".*"),"")</f>
        <v>2</v>
      </c>
      <c r="AA112" s="341"/>
      <c r="AB112" s="342">
        <v>91</v>
      </c>
      <c r="AC112" s="208"/>
    </row>
    <row r="113" spans="1:29" s="209" customFormat="1" ht="25.5" x14ac:dyDescent="0.25">
      <c r="A113" s="248" t="s">
        <v>148</v>
      </c>
      <c r="B113" s="296" t="s">
        <v>377</v>
      </c>
      <c r="C113" s="248" t="s">
        <v>378</v>
      </c>
      <c r="D113" s="212"/>
      <c r="E113" s="216" t="s">
        <v>142</v>
      </c>
      <c r="F113" s="216" t="s">
        <v>206</v>
      </c>
      <c r="G113" s="216" t="s">
        <v>201</v>
      </c>
      <c r="H113" s="215" t="s">
        <v>152</v>
      </c>
      <c r="I113" s="203"/>
      <c r="J113" s="203">
        <v>46203</v>
      </c>
      <c r="K113" s="217"/>
      <c r="L113" s="211"/>
      <c r="M113" s="204"/>
      <c r="N113" s="218"/>
      <c r="O113" s="219"/>
      <c r="P113" s="219"/>
      <c r="Q113" s="219"/>
      <c r="R113" s="219"/>
      <c r="S113" s="219"/>
      <c r="T113" s="219"/>
      <c r="U113" s="220"/>
      <c r="V113" s="219"/>
      <c r="W113" s="219"/>
      <c r="X113" s="218"/>
      <c r="Y113" s="219"/>
      <c r="Z113" s="222" t="str">
        <f>IF( tblESD[[#This Row],[Κατηγορία]] = "Έργο",  COUNTIF(tblESD[Α/Α Δραστηριότητας],TRIM(tblESD[[#This Row],[Α/Α Δραστηριότητας]]) &amp; ".*"),"")</f>
        <v/>
      </c>
      <c r="AA113" s="223"/>
      <c r="AB113" s="342">
        <v>92</v>
      </c>
      <c r="AC113" s="208"/>
    </row>
    <row r="114" spans="1:29" s="209" customFormat="1" x14ac:dyDescent="0.25">
      <c r="A114" s="248" t="s">
        <v>148</v>
      </c>
      <c r="B114" s="296" t="s">
        <v>379</v>
      </c>
      <c r="C114" s="248" t="s">
        <v>380</v>
      </c>
      <c r="D114" s="212"/>
      <c r="E114" s="216" t="s">
        <v>142</v>
      </c>
      <c r="F114" s="216" t="s">
        <v>206</v>
      </c>
      <c r="G114" s="216" t="s">
        <v>1082</v>
      </c>
      <c r="H114" s="215" t="s">
        <v>152</v>
      </c>
      <c r="I114" s="203"/>
      <c r="J114" s="203">
        <v>46387</v>
      </c>
      <c r="K114" s="217"/>
      <c r="L114" s="211"/>
      <c r="M114" s="204"/>
      <c r="N114" s="218"/>
      <c r="O114" s="219"/>
      <c r="P114" s="219"/>
      <c r="Q114" s="219"/>
      <c r="R114" s="219"/>
      <c r="S114" s="219"/>
      <c r="T114" s="219"/>
      <c r="U114" s="220"/>
      <c r="V114" s="219"/>
      <c r="W114" s="219"/>
      <c r="X114" s="218"/>
      <c r="Y114" s="221"/>
      <c r="Z114" s="340" t="str">
        <f>IF( tblESD[[#This Row],[Κατηγορία]] = "Έργο",  COUNTIF(tblESD[Α/Α Δραστηριότητας],TRIM(tblESD[[#This Row],[Α/Α Δραστηριότητας]]) &amp; ".*"),"")</f>
        <v/>
      </c>
      <c r="AA114" s="341"/>
      <c r="AB114" s="342">
        <v>93</v>
      </c>
      <c r="AC114" s="208"/>
    </row>
    <row r="115" spans="1:29" s="209" customFormat="1" ht="36" x14ac:dyDescent="0.25">
      <c r="A115" s="235" t="s">
        <v>138</v>
      </c>
      <c r="B115" s="245" t="s">
        <v>382</v>
      </c>
      <c r="C115" s="235" t="s">
        <v>1306</v>
      </c>
      <c r="D115" s="383" t="s">
        <v>1329</v>
      </c>
      <c r="E115" s="237" t="s">
        <v>142</v>
      </c>
      <c r="F115" s="237" t="s">
        <v>123</v>
      </c>
      <c r="G115" s="237" t="s">
        <v>201</v>
      </c>
      <c r="H115" s="238"/>
      <c r="I115" s="206">
        <v>45658</v>
      </c>
      <c r="J115" s="206">
        <v>46366</v>
      </c>
      <c r="K115" s="239"/>
      <c r="L115" s="210" t="s">
        <v>162</v>
      </c>
      <c r="M115" s="207" t="s">
        <v>147</v>
      </c>
      <c r="N115" s="246"/>
      <c r="O115" s="200"/>
      <c r="P115" s="200"/>
      <c r="Q115" s="200"/>
      <c r="R115" s="200"/>
      <c r="S115" s="200"/>
      <c r="T115" s="200"/>
      <c r="U115" s="224"/>
      <c r="V115" s="200"/>
      <c r="W115" s="200"/>
      <c r="X115" s="246"/>
      <c r="Y115" s="247"/>
      <c r="Z115" s="340">
        <f>IF( tblESD[[#This Row],[Κατηγορία]] = "Έργο",  COUNTIF(tblESD[Α/Α Δραστηριότητας],TRIM(tblESD[[#This Row],[Α/Α Δραστηριότητας]]) &amp; ".*"),"")</f>
        <v>2</v>
      </c>
      <c r="AA115" s="341"/>
      <c r="AB115" s="342">
        <v>94</v>
      </c>
      <c r="AC115" s="208"/>
    </row>
    <row r="116" spans="1:29" s="209" customFormat="1" x14ac:dyDescent="0.25">
      <c r="A116" s="248" t="s">
        <v>148</v>
      </c>
      <c r="B116" s="296" t="s">
        <v>383</v>
      </c>
      <c r="C116" s="248" t="s">
        <v>1305</v>
      </c>
      <c r="D116" s="212"/>
      <c r="E116" s="216" t="s">
        <v>142</v>
      </c>
      <c r="F116" s="216" t="s">
        <v>123</v>
      </c>
      <c r="G116" s="216" t="s">
        <v>201</v>
      </c>
      <c r="H116" s="215" t="s">
        <v>152</v>
      </c>
      <c r="I116" s="203"/>
      <c r="J116" s="203">
        <v>46203</v>
      </c>
      <c r="K116" s="217"/>
      <c r="L116" s="211"/>
      <c r="M116" s="204"/>
      <c r="N116" s="218"/>
      <c r="O116" s="219"/>
      <c r="P116" s="219"/>
      <c r="Q116" s="219"/>
      <c r="R116" s="219"/>
      <c r="S116" s="219"/>
      <c r="T116" s="219"/>
      <c r="U116" s="220"/>
      <c r="V116" s="219"/>
      <c r="W116" s="219"/>
      <c r="X116" s="218"/>
      <c r="Y116" s="221"/>
      <c r="Z116" s="340" t="str">
        <f>IF( tblESD[[#This Row],[Κατηγορία]] = "Έργο",  COUNTIF(tblESD[Α/Α Δραστηριότητας],TRIM(tblESD[[#This Row],[Α/Α Δραστηριότητας]]) &amp; ".*"),"")</f>
        <v/>
      </c>
      <c r="AA116" s="341"/>
      <c r="AB116" s="342">
        <v>95</v>
      </c>
      <c r="AC116" s="208"/>
    </row>
    <row r="117" spans="1:29" s="209" customFormat="1" x14ac:dyDescent="0.25">
      <c r="A117" s="248" t="s">
        <v>148</v>
      </c>
      <c r="B117" s="296" t="s">
        <v>384</v>
      </c>
      <c r="C117" s="248" t="s">
        <v>385</v>
      </c>
      <c r="D117" s="212"/>
      <c r="E117" s="216" t="s">
        <v>142</v>
      </c>
      <c r="F117" s="216" t="s">
        <v>123</v>
      </c>
      <c r="G117" s="216" t="s">
        <v>201</v>
      </c>
      <c r="H117" s="215" t="s">
        <v>152</v>
      </c>
      <c r="I117" s="203"/>
      <c r="J117" s="203">
        <v>46366</v>
      </c>
      <c r="K117" s="217"/>
      <c r="L117" s="211"/>
      <c r="M117" s="204"/>
      <c r="N117" s="218"/>
      <c r="O117" s="219"/>
      <c r="P117" s="219"/>
      <c r="Q117" s="219"/>
      <c r="R117" s="219"/>
      <c r="S117" s="219"/>
      <c r="T117" s="219"/>
      <c r="U117" s="220"/>
      <c r="V117" s="219"/>
      <c r="W117" s="219"/>
      <c r="X117" s="218"/>
      <c r="Y117" s="221"/>
      <c r="Z117" s="340" t="str">
        <f>IF( tblESD[[#This Row],[Κατηγορία]] = "Έργο",  COUNTIF(tblESD[Α/Α Δραστηριότητας],TRIM(tblESD[[#This Row],[Α/Α Δραστηριότητας]]) &amp; ".*"),"")</f>
        <v/>
      </c>
      <c r="AA117" s="341"/>
      <c r="AB117" s="342">
        <v>96</v>
      </c>
      <c r="AC117" s="208"/>
    </row>
    <row r="118" spans="1:29" s="209" customFormat="1" ht="24" x14ac:dyDescent="0.25">
      <c r="A118" s="227" t="s">
        <v>134</v>
      </c>
      <c r="B118" s="242" t="s">
        <v>386</v>
      </c>
      <c r="C118" s="227" t="s">
        <v>387</v>
      </c>
      <c r="D118" s="381" t="s">
        <v>388</v>
      </c>
      <c r="E118" s="228"/>
      <c r="F118" s="228"/>
      <c r="G118" s="228"/>
      <c r="H118" s="229"/>
      <c r="I118" s="230"/>
      <c r="J118" s="230"/>
      <c r="K118" s="231"/>
      <c r="L118" s="232" t="s">
        <v>169</v>
      </c>
      <c r="M118" s="214"/>
      <c r="N118" s="243"/>
      <c r="O118" s="233"/>
      <c r="P118" s="233"/>
      <c r="Q118" s="233"/>
      <c r="R118" s="233"/>
      <c r="S118" s="233"/>
      <c r="T118" s="233"/>
      <c r="U118" s="234"/>
      <c r="V118" s="233"/>
      <c r="W118" s="233"/>
      <c r="X118" s="243"/>
      <c r="Y118" s="244"/>
      <c r="Z118" s="340" t="str">
        <f>IF( tblESD[[#This Row],[Κατηγορία]] = "Έργο",  COUNTIF(tblESD[Α/Α Δραστηριότητας],TRIM(tblESD[[#This Row],[Α/Α Δραστηριότητας]]) &amp; ".*"),"")</f>
        <v/>
      </c>
      <c r="AA118" s="341"/>
      <c r="AB118" s="342">
        <v>97</v>
      </c>
      <c r="AC118" s="208"/>
    </row>
    <row r="119" spans="1:29" s="209" customFormat="1" ht="38.25" x14ac:dyDescent="0.25">
      <c r="A119" s="235" t="s">
        <v>138</v>
      </c>
      <c r="B119" s="245" t="s">
        <v>389</v>
      </c>
      <c r="C119" s="235" t="s">
        <v>390</v>
      </c>
      <c r="D119" s="383" t="s">
        <v>1283</v>
      </c>
      <c r="E119" s="237" t="s">
        <v>152</v>
      </c>
      <c r="F119" s="237" t="s">
        <v>206</v>
      </c>
      <c r="G119" s="237" t="s">
        <v>391</v>
      </c>
      <c r="H119" s="238"/>
      <c r="I119" s="206">
        <v>44197</v>
      </c>
      <c r="J119" s="206">
        <v>46142</v>
      </c>
      <c r="K119" s="239" t="s">
        <v>392</v>
      </c>
      <c r="L119" s="210" t="s">
        <v>393</v>
      </c>
      <c r="M119" s="207" t="s">
        <v>184</v>
      </c>
      <c r="N119" s="246" t="s">
        <v>152</v>
      </c>
      <c r="O119" s="200"/>
      <c r="P119" s="200"/>
      <c r="Q119" s="200"/>
      <c r="R119" s="200"/>
      <c r="S119" s="200"/>
      <c r="T119" s="200"/>
      <c r="U119" s="224">
        <v>28775506</v>
      </c>
      <c r="V119" s="200">
        <v>16778</v>
      </c>
      <c r="W119" s="200"/>
      <c r="X119" s="379"/>
      <c r="Y119" s="200" t="s">
        <v>227</v>
      </c>
      <c r="Z119" s="340">
        <f>IF( tblESD[[#This Row],[Κατηγορία]] = "Έργο",  COUNTIF(tblESD[Α/Α Δραστηριότητας],TRIM(tblESD[[#This Row],[Α/Α Δραστηριότητας]]) &amp; ".*"),"")</f>
        <v>2</v>
      </c>
      <c r="AA119" s="341"/>
      <c r="AB119" s="342">
        <v>98</v>
      </c>
      <c r="AC119" s="208"/>
    </row>
    <row r="120" spans="1:29" s="209" customFormat="1" ht="25.5" x14ac:dyDescent="0.25">
      <c r="A120" s="248" t="s">
        <v>148</v>
      </c>
      <c r="B120" s="296" t="s">
        <v>394</v>
      </c>
      <c r="C120" s="248" t="s">
        <v>395</v>
      </c>
      <c r="D120" s="212"/>
      <c r="E120" s="216" t="s">
        <v>152</v>
      </c>
      <c r="F120" s="216" t="s">
        <v>206</v>
      </c>
      <c r="G120" s="216" t="s">
        <v>548</v>
      </c>
      <c r="H120" s="215" t="s">
        <v>142</v>
      </c>
      <c r="I120" s="203"/>
      <c r="J120" s="203">
        <v>46127</v>
      </c>
      <c r="K120" s="217"/>
      <c r="L120" s="211"/>
      <c r="M120" s="204"/>
      <c r="N120" s="218"/>
      <c r="O120" s="219"/>
      <c r="P120" s="219"/>
      <c r="Q120" s="219"/>
      <c r="R120" s="219"/>
      <c r="S120" s="219"/>
      <c r="T120" s="219"/>
      <c r="U120" s="220"/>
      <c r="V120" s="219"/>
      <c r="W120" s="219"/>
      <c r="X120" s="218"/>
      <c r="Y120" s="221"/>
      <c r="Z120" s="340" t="str">
        <f>IF( tblESD[[#This Row],[Κατηγορία]] = "Έργο",  COUNTIF(tblESD[Α/Α Δραστηριότητας],TRIM(tblESD[[#This Row],[Α/Α Δραστηριότητας]]) &amp; ".*"),"")</f>
        <v/>
      </c>
      <c r="AA120" s="341"/>
      <c r="AB120" s="342">
        <v>99</v>
      </c>
      <c r="AC120" s="208"/>
    </row>
    <row r="121" spans="1:29" ht="25.5" x14ac:dyDescent="0.25">
      <c r="A121" s="248" t="s">
        <v>148</v>
      </c>
      <c r="B121" s="296" t="s">
        <v>397</v>
      </c>
      <c r="C121" s="248" t="s">
        <v>398</v>
      </c>
      <c r="D121" s="212"/>
      <c r="E121" s="216" t="s">
        <v>152</v>
      </c>
      <c r="F121" s="216" t="s">
        <v>206</v>
      </c>
      <c r="G121" s="216" t="s">
        <v>1041</v>
      </c>
      <c r="H121" s="215" t="s">
        <v>142</v>
      </c>
      <c r="I121" s="203"/>
      <c r="J121" s="203">
        <v>46142</v>
      </c>
      <c r="K121" s="217"/>
      <c r="L121" s="211"/>
      <c r="M121" s="204"/>
      <c r="N121" s="218"/>
      <c r="O121" s="219"/>
      <c r="P121" s="219"/>
      <c r="Q121" s="219"/>
      <c r="R121" s="219"/>
      <c r="S121" s="219"/>
      <c r="T121" s="219"/>
      <c r="U121" s="220"/>
      <c r="V121" s="219"/>
      <c r="W121" s="219"/>
      <c r="X121" s="218"/>
      <c r="Y121" s="221"/>
      <c r="Z121" s="340" t="str">
        <f>IF( tblESD[[#This Row],[Κατηγορία]] = "Έργο",  COUNTIF(tblESD[Α/Α Δραστηριότητας],TRIM(tblESD[[#This Row],[Α/Α Δραστηριότητας]]) &amp; ".*"),"")</f>
        <v/>
      </c>
      <c r="AA121" s="341"/>
      <c r="AB121" s="342">
        <v>100</v>
      </c>
      <c r="AC121" s="343"/>
    </row>
    <row r="122" spans="1:29" ht="51" x14ac:dyDescent="0.25">
      <c r="A122" s="282" t="s">
        <v>132</v>
      </c>
      <c r="B122" s="283">
        <v>3</v>
      </c>
      <c r="C122" s="282" t="s">
        <v>400</v>
      </c>
      <c r="D122" s="305"/>
      <c r="E122" s="285"/>
      <c r="F122" s="285"/>
      <c r="G122" s="285"/>
      <c r="H122" s="288"/>
      <c r="I122" s="306"/>
      <c r="J122" s="306"/>
      <c r="K122" s="307"/>
      <c r="L122" s="308"/>
      <c r="M122" s="213"/>
      <c r="N122" s="309"/>
      <c r="O122" s="289"/>
      <c r="P122" s="289"/>
      <c r="Q122" s="289"/>
      <c r="R122" s="289"/>
      <c r="S122" s="289"/>
      <c r="T122" s="289"/>
      <c r="U122" s="310"/>
      <c r="V122" s="289"/>
      <c r="W122" s="289"/>
      <c r="X122" s="309"/>
      <c r="Y122" s="311"/>
      <c r="Z122" s="340" t="str">
        <f>IF( tblESD[[#This Row],[Κατηγορία]] = "Έργο",  COUNTIF(tblESD[Α/Α Δραστηριότητας],TRIM(tblESD[[#This Row],[Α/Α Δραστηριότητας]]) &amp; ".*"),"")</f>
        <v/>
      </c>
      <c r="AA122" s="341"/>
      <c r="AB122" s="342">
        <v>101</v>
      </c>
      <c r="AC122" s="343"/>
    </row>
    <row r="123" spans="1:29" ht="72" x14ac:dyDescent="0.25">
      <c r="A123" s="227" t="s">
        <v>134</v>
      </c>
      <c r="B123" s="242" t="s">
        <v>401</v>
      </c>
      <c r="C123" s="227" t="s">
        <v>402</v>
      </c>
      <c r="D123" s="381" t="s">
        <v>403</v>
      </c>
      <c r="E123" s="228"/>
      <c r="F123" s="228"/>
      <c r="G123" s="228"/>
      <c r="H123" s="229"/>
      <c r="I123" s="230"/>
      <c r="J123" s="230"/>
      <c r="K123" s="231"/>
      <c r="L123" s="232" t="s">
        <v>404</v>
      </c>
      <c r="M123" s="214"/>
      <c r="N123" s="243"/>
      <c r="O123" s="233"/>
      <c r="P123" s="233"/>
      <c r="Q123" s="233"/>
      <c r="R123" s="233"/>
      <c r="S123" s="233"/>
      <c r="T123" s="233"/>
      <c r="U123" s="234"/>
      <c r="V123" s="233"/>
      <c r="W123" s="233"/>
      <c r="X123" s="243"/>
      <c r="Y123" s="244"/>
      <c r="Z123" s="340" t="str">
        <f>IF( tblESD[[#This Row],[Κατηγορία]] = "Έργο",  COUNTIF(tblESD[Α/Α Δραστηριότητας],TRIM(tblESD[[#This Row],[Α/Α Δραστηριότητας]]) &amp; ".*"),"")</f>
        <v/>
      </c>
      <c r="AA123" s="341"/>
      <c r="AB123" s="342">
        <v>102</v>
      </c>
      <c r="AC123" s="343"/>
    </row>
    <row r="124" spans="1:29" ht="84" x14ac:dyDescent="0.25">
      <c r="A124" s="235" t="s">
        <v>138</v>
      </c>
      <c r="B124" s="245" t="s">
        <v>405</v>
      </c>
      <c r="C124" s="235" t="s">
        <v>406</v>
      </c>
      <c r="D124" s="383" t="s">
        <v>407</v>
      </c>
      <c r="E124" s="237" t="s">
        <v>142</v>
      </c>
      <c r="F124" s="237" t="s">
        <v>206</v>
      </c>
      <c r="G124" s="237" t="s">
        <v>469</v>
      </c>
      <c r="H124" s="238"/>
      <c r="I124" s="206">
        <v>43891</v>
      </c>
      <c r="J124" s="206">
        <v>46934</v>
      </c>
      <c r="K124" s="239" t="s">
        <v>408</v>
      </c>
      <c r="L124" s="210" t="s">
        <v>169</v>
      </c>
      <c r="M124" s="207" t="s">
        <v>184</v>
      </c>
      <c r="N124" s="246"/>
      <c r="O124" s="200" t="s">
        <v>152</v>
      </c>
      <c r="P124" s="200"/>
      <c r="Q124" s="200"/>
      <c r="R124" s="200"/>
      <c r="S124" s="200"/>
      <c r="T124" s="200"/>
      <c r="U124" s="224">
        <v>84977706</v>
      </c>
      <c r="V124" s="200"/>
      <c r="W124" s="200"/>
      <c r="X124" s="246" t="s">
        <v>152</v>
      </c>
      <c r="Y124" s="247" t="s">
        <v>409</v>
      </c>
      <c r="Z124" s="340">
        <f>IF( tblESD[[#This Row],[Κατηγορία]] = "Έργο",  COUNTIF(tblESD[Α/Α Δραστηριότητας],TRIM(tblESD[[#This Row],[Α/Α Δραστηριότητας]]) &amp; ".*"),"")</f>
        <v>2</v>
      </c>
      <c r="AA124" s="341"/>
      <c r="AB124" s="342">
        <v>103</v>
      </c>
      <c r="AC124" s="343"/>
    </row>
    <row r="125" spans="1:29" x14ac:dyDescent="0.25">
      <c r="A125" s="248" t="s">
        <v>148</v>
      </c>
      <c r="B125" s="296" t="s">
        <v>410</v>
      </c>
      <c r="C125" s="248" t="s">
        <v>411</v>
      </c>
      <c r="D125" s="212"/>
      <c r="E125" s="216" t="s">
        <v>142</v>
      </c>
      <c r="F125" s="216" t="s">
        <v>206</v>
      </c>
      <c r="G125" s="216" t="s">
        <v>201</v>
      </c>
      <c r="H125" s="215" t="s">
        <v>152</v>
      </c>
      <c r="I125" s="203"/>
      <c r="J125" s="203">
        <v>46203</v>
      </c>
      <c r="K125" s="217"/>
      <c r="L125" s="211"/>
      <c r="M125" s="204"/>
      <c r="N125" s="218"/>
      <c r="O125" s="219"/>
      <c r="P125" s="219"/>
      <c r="Q125" s="219"/>
      <c r="R125" s="219"/>
      <c r="S125" s="219"/>
      <c r="T125" s="219"/>
      <c r="U125" s="220"/>
      <c r="V125" s="219"/>
      <c r="W125" s="219"/>
      <c r="X125" s="218"/>
      <c r="Y125" s="221"/>
      <c r="Z125" s="340" t="str">
        <f>IF( tblESD[[#This Row],[Κατηγορία]] = "Έργο",  COUNTIF(tblESD[Α/Α Δραστηριότητας],TRIM(tblESD[[#This Row],[Α/Α Δραστηριότητας]]) &amp; ".*"),"")</f>
        <v/>
      </c>
      <c r="AA125" s="341"/>
      <c r="AB125" s="342">
        <v>104</v>
      </c>
      <c r="AC125" s="343"/>
    </row>
    <row r="126" spans="1:29" x14ac:dyDescent="0.25">
      <c r="A126" s="248" t="s">
        <v>148</v>
      </c>
      <c r="B126" s="296" t="s">
        <v>412</v>
      </c>
      <c r="C126" s="248" t="s">
        <v>413</v>
      </c>
      <c r="D126" s="212"/>
      <c r="E126" s="216" t="s">
        <v>142</v>
      </c>
      <c r="F126" s="216" t="s">
        <v>206</v>
      </c>
      <c r="G126" s="216" t="s">
        <v>201</v>
      </c>
      <c r="H126" s="215" t="s">
        <v>152</v>
      </c>
      <c r="I126" s="203"/>
      <c r="J126" s="203">
        <v>46356</v>
      </c>
      <c r="K126" s="217"/>
      <c r="L126" s="211"/>
      <c r="M126" s="204"/>
      <c r="N126" s="218"/>
      <c r="O126" s="219"/>
      <c r="P126" s="219"/>
      <c r="Q126" s="219"/>
      <c r="R126" s="219"/>
      <c r="S126" s="219"/>
      <c r="T126" s="219"/>
      <c r="U126" s="220"/>
      <c r="V126" s="219"/>
      <c r="W126" s="219"/>
      <c r="X126" s="218"/>
      <c r="Y126" s="221"/>
      <c r="Z126" s="340" t="str">
        <f>IF( tblESD[[#This Row],[Κατηγορία]] = "Έργο",  COUNTIF(tblESD[Α/Α Δραστηριότητας],TRIM(tblESD[[#This Row],[Α/Α Δραστηριότητας]]) &amp; ".*"),"")</f>
        <v/>
      </c>
      <c r="AA126" s="341"/>
      <c r="AB126" s="342">
        <v>105</v>
      </c>
      <c r="AC126" s="343"/>
    </row>
    <row r="127" spans="1:29" ht="25.5" x14ac:dyDescent="0.25">
      <c r="A127" s="235" t="s">
        <v>138</v>
      </c>
      <c r="B127" s="245" t="s">
        <v>414</v>
      </c>
      <c r="C127" s="235" t="s">
        <v>415</v>
      </c>
      <c r="D127" s="383" t="s">
        <v>416</v>
      </c>
      <c r="E127" s="237" t="s">
        <v>152</v>
      </c>
      <c r="F127" s="237" t="s">
        <v>143</v>
      </c>
      <c r="G127" s="237" t="s">
        <v>282</v>
      </c>
      <c r="H127" s="238"/>
      <c r="I127" s="206">
        <v>46023</v>
      </c>
      <c r="J127" s="206">
        <v>47118</v>
      </c>
      <c r="K127" s="239"/>
      <c r="L127" s="210" t="s">
        <v>169</v>
      </c>
      <c r="M127" s="207" t="s">
        <v>184</v>
      </c>
      <c r="N127" s="246"/>
      <c r="O127" s="200" t="s">
        <v>152</v>
      </c>
      <c r="P127" s="200"/>
      <c r="Q127" s="200"/>
      <c r="R127" s="200"/>
      <c r="S127" s="200"/>
      <c r="T127" s="200"/>
      <c r="U127" s="224">
        <v>8127857.25</v>
      </c>
      <c r="V127" s="200"/>
      <c r="W127" s="200"/>
      <c r="X127" s="246"/>
      <c r="Y127" s="247"/>
      <c r="Z127" s="340">
        <f>IF( tblESD[[#This Row],[Κατηγορία]] = "Έργο",  COUNTIF(tblESD[Α/Α Δραστηριότητας],TRIM(tblESD[[#This Row],[Α/Α Δραστηριότητας]]) &amp; ".*"),"")</f>
        <v>3</v>
      </c>
      <c r="AA127" s="341"/>
      <c r="AB127" s="342">
        <v>106</v>
      </c>
      <c r="AC127" s="343"/>
    </row>
    <row r="128" spans="1:29" s="241" customFormat="1" ht="25.5" x14ac:dyDescent="0.25">
      <c r="A128" s="248" t="s">
        <v>148</v>
      </c>
      <c r="B128" s="296" t="s">
        <v>417</v>
      </c>
      <c r="C128" s="248" t="s">
        <v>418</v>
      </c>
      <c r="D128" s="212"/>
      <c r="E128" s="216" t="s">
        <v>152</v>
      </c>
      <c r="F128" s="216" t="s">
        <v>143</v>
      </c>
      <c r="G128" s="216" t="s">
        <v>983</v>
      </c>
      <c r="H128" s="215" t="s">
        <v>142</v>
      </c>
      <c r="I128" s="203"/>
      <c r="J128" s="203">
        <v>46142</v>
      </c>
      <c r="K128" s="217"/>
      <c r="L128" s="211"/>
      <c r="M128" s="204"/>
      <c r="N128" s="218"/>
      <c r="O128" s="219"/>
      <c r="P128" s="219"/>
      <c r="Q128" s="219"/>
      <c r="R128" s="219"/>
      <c r="S128" s="219"/>
      <c r="T128" s="219"/>
      <c r="U128" s="220"/>
      <c r="V128" s="219"/>
      <c r="W128" s="219"/>
      <c r="X128" s="218"/>
      <c r="Y128" s="221"/>
      <c r="Z128" s="340" t="str">
        <f>IF( tblESD[[#This Row],[Κατηγορία]] = "Έργο",  COUNTIF(tblESD[Α/Α Δραστηριότητας],TRIM(tblESD[[#This Row],[Α/Α Δραστηριότητας]]) &amp; ".*"),"")</f>
        <v/>
      </c>
      <c r="AA128" s="341"/>
      <c r="AB128" s="342">
        <v>107</v>
      </c>
      <c r="AC128" s="240"/>
    </row>
    <row r="129" spans="1:29" x14ac:dyDescent="0.25">
      <c r="A129" s="248" t="s">
        <v>148</v>
      </c>
      <c r="B129" s="296" t="s">
        <v>419</v>
      </c>
      <c r="C129" s="248" t="s">
        <v>420</v>
      </c>
      <c r="D129" s="212"/>
      <c r="E129" s="216" t="s">
        <v>152</v>
      </c>
      <c r="F129" s="216" t="s">
        <v>143</v>
      </c>
      <c r="G129" s="216" t="s">
        <v>985</v>
      </c>
      <c r="H129" s="215" t="s">
        <v>142</v>
      </c>
      <c r="I129" s="203"/>
      <c r="J129" s="203">
        <v>46203</v>
      </c>
      <c r="K129" s="217"/>
      <c r="L129" s="211"/>
      <c r="M129" s="204"/>
      <c r="N129" s="218"/>
      <c r="O129" s="219"/>
      <c r="P129" s="219"/>
      <c r="Q129" s="219"/>
      <c r="R129" s="219"/>
      <c r="S129" s="219"/>
      <c r="T129" s="219"/>
      <c r="U129" s="220"/>
      <c r="V129" s="219"/>
      <c r="W129" s="219"/>
      <c r="X129" s="218"/>
      <c r="Y129" s="221"/>
      <c r="Z129" s="340" t="str">
        <f>IF( tblESD[[#This Row],[Κατηγορία]] = "Έργο",  COUNTIF(tblESD[Α/Α Δραστηριότητας],TRIM(tblESD[[#This Row],[Α/Α Δραστηριότητας]]) &amp; ".*"),"")</f>
        <v/>
      </c>
      <c r="AA129" s="341"/>
      <c r="AB129" s="342">
        <v>108</v>
      </c>
      <c r="AC129" s="343"/>
    </row>
    <row r="130" spans="1:29" ht="25.5" x14ac:dyDescent="0.25">
      <c r="A130" s="248" t="s">
        <v>148</v>
      </c>
      <c r="B130" s="296" t="s">
        <v>421</v>
      </c>
      <c r="C130" s="248" t="s">
        <v>422</v>
      </c>
      <c r="D130" s="212"/>
      <c r="E130" s="216" t="s">
        <v>152</v>
      </c>
      <c r="F130" s="216" t="s">
        <v>143</v>
      </c>
      <c r="G130" s="216" t="s">
        <v>998</v>
      </c>
      <c r="H130" s="215" t="s">
        <v>142</v>
      </c>
      <c r="I130" s="203"/>
      <c r="J130" s="203">
        <v>46356</v>
      </c>
      <c r="K130" s="217"/>
      <c r="L130" s="211"/>
      <c r="M130" s="204"/>
      <c r="N130" s="218"/>
      <c r="O130" s="219"/>
      <c r="P130" s="219"/>
      <c r="Q130" s="219"/>
      <c r="R130" s="219"/>
      <c r="S130" s="219"/>
      <c r="T130" s="219"/>
      <c r="U130" s="220"/>
      <c r="V130" s="219"/>
      <c r="W130" s="219"/>
      <c r="X130" s="218"/>
      <c r="Y130" s="221"/>
      <c r="Z130" s="340" t="str">
        <f>IF( tblESD[[#This Row],[Κατηγορία]] = "Έργο",  COUNTIF(tblESD[Α/Α Δραστηριότητας],TRIM(tblESD[[#This Row],[Α/Α Δραστηριότητας]]) &amp; ".*"),"")</f>
        <v/>
      </c>
      <c r="AA130" s="341"/>
      <c r="AB130" s="342">
        <v>109</v>
      </c>
      <c r="AC130" s="343"/>
    </row>
    <row r="131" spans="1:29" ht="51" x14ac:dyDescent="0.25">
      <c r="A131" s="235" t="s">
        <v>138</v>
      </c>
      <c r="B131" s="245" t="s">
        <v>423</v>
      </c>
      <c r="C131" s="235" t="s">
        <v>424</v>
      </c>
      <c r="D131" s="383" t="s">
        <v>425</v>
      </c>
      <c r="E131" s="237" t="s">
        <v>142</v>
      </c>
      <c r="F131" s="237" t="s">
        <v>123</v>
      </c>
      <c r="G131" s="237" t="s">
        <v>172</v>
      </c>
      <c r="H131" s="238"/>
      <c r="I131" s="206">
        <v>46082</v>
      </c>
      <c r="J131" s="206">
        <v>46752</v>
      </c>
      <c r="K131" s="239"/>
      <c r="L131" s="210" t="s">
        <v>169</v>
      </c>
      <c r="M131" s="207" t="s">
        <v>184</v>
      </c>
      <c r="N131" s="246"/>
      <c r="O131" s="200"/>
      <c r="P131" s="200" t="s">
        <v>152</v>
      </c>
      <c r="Q131" s="200"/>
      <c r="R131" s="200"/>
      <c r="S131" s="200"/>
      <c r="T131" s="200" t="s">
        <v>426</v>
      </c>
      <c r="U131" s="224">
        <v>17000000</v>
      </c>
      <c r="V131" s="200"/>
      <c r="W131" s="200"/>
      <c r="X131" s="246"/>
      <c r="Y131" s="247"/>
      <c r="Z131" s="340">
        <f>IF( tblESD[[#This Row],[Κατηγορία]] = "Έργο",  COUNTIF(tblESD[Α/Α Δραστηριότητας],TRIM(tblESD[[#This Row],[Α/Α Δραστηριότητας]]) &amp; ".*"),"")</f>
        <v>3</v>
      </c>
      <c r="AA131" s="341"/>
      <c r="AB131" s="342">
        <v>110</v>
      </c>
      <c r="AC131" s="343"/>
    </row>
    <row r="132" spans="1:29" x14ac:dyDescent="0.25">
      <c r="A132" s="248" t="s">
        <v>148</v>
      </c>
      <c r="B132" s="296" t="s">
        <v>427</v>
      </c>
      <c r="C132" s="248" t="s">
        <v>428</v>
      </c>
      <c r="D132" s="212"/>
      <c r="E132" s="216" t="s">
        <v>142</v>
      </c>
      <c r="F132" s="216" t="s">
        <v>123</v>
      </c>
      <c r="G132" s="216" t="s">
        <v>201</v>
      </c>
      <c r="H132" s="215" t="s">
        <v>152</v>
      </c>
      <c r="I132" s="203"/>
      <c r="J132" s="203">
        <v>46173</v>
      </c>
      <c r="K132" s="217"/>
      <c r="L132" s="211"/>
      <c r="M132" s="204"/>
      <c r="N132" s="218"/>
      <c r="O132" s="219"/>
      <c r="P132" s="219"/>
      <c r="Q132" s="219"/>
      <c r="R132" s="219"/>
      <c r="S132" s="219"/>
      <c r="T132" s="219"/>
      <c r="U132" s="220"/>
      <c r="V132" s="219"/>
      <c r="W132" s="219"/>
      <c r="X132" s="218"/>
      <c r="Y132" s="221"/>
      <c r="Z132" s="340" t="str">
        <f>IF( tblESD[[#This Row],[Κατηγορία]] = "Έργο",  COUNTIF(tblESD[Α/Α Δραστηριότητας],TRIM(tblESD[[#This Row],[Α/Α Δραστηριότητας]]) &amp; ".*"),"")</f>
        <v/>
      </c>
      <c r="AA132" s="341"/>
      <c r="AB132" s="342">
        <v>111</v>
      </c>
      <c r="AC132" s="343"/>
    </row>
    <row r="133" spans="1:29" ht="25.5" x14ac:dyDescent="0.25">
      <c r="A133" s="248" t="s">
        <v>148</v>
      </c>
      <c r="B133" s="296" t="s">
        <v>429</v>
      </c>
      <c r="C133" s="248" t="s">
        <v>430</v>
      </c>
      <c r="D133" s="212"/>
      <c r="E133" s="216" t="s">
        <v>142</v>
      </c>
      <c r="F133" s="216" t="s">
        <v>123</v>
      </c>
      <c r="G133" s="216" t="s">
        <v>1049</v>
      </c>
      <c r="H133" s="215" t="s">
        <v>152</v>
      </c>
      <c r="I133" s="203"/>
      <c r="J133" s="203">
        <v>46234</v>
      </c>
      <c r="K133" s="217"/>
      <c r="L133" s="211"/>
      <c r="M133" s="204"/>
      <c r="N133" s="218"/>
      <c r="O133" s="219"/>
      <c r="P133" s="219"/>
      <c r="Q133" s="219"/>
      <c r="R133" s="219"/>
      <c r="S133" s="219"/>
      <c r="T133" s="219"/>
      <c r="U133" s="220"/>
      <c r="V133" s="219"/>
      <c r="W133" s="219"/>
      <c r="X133" s="218"/>
      <c r="Y133" s="221"/>
      <c r="Z133" s="340" t="str">
        <f>IF( tblESD[[#This Row],[Κατηγορία]] = "Έργο",  COUNTIF(tblESD[Α/Α Δραστηριότητας],TRIM(tblESD[[#This Row],[Α/Α Δραστηριότητας]]) &amp; ".*"),"")</f>
        <v/>
      </c>
      <c r="AA133" s="341"/>
      <c r="AB133" s="342">
        <v>112</v>
      </c>
      <c r="AC133" s="343"/>
    </row>
    <row r="134" spans="1:29" x14ac:dyDescent="0.25">
      <c r="A134" s="248" t="s">
        <v>148</v>
      </c>
      <c r="B134" s="296" t="s">
        <v>431</v>
      </c>
      <c r="C134" s="248" t="s">
        <v>432</v>
      </c>
      <c r="D134" s="212"/>
      <c r="E134" s="216" t="s">
        <v>142</v>
      </c>
      <c r="F134" s="216" t="s">
        <v>123</v>
      </c>
      <c r="G134" s="216" t="s">
        <v>172</v>
      </c>
      <c r="H134" s="215" t="s">
        <v>152</v>
      </c>
      <c r="I134" s="203"/>
      <c r="J134" s="203">
        <v>46356</v>
      </c>
      <c r="K134" s="217"/>
      <c r="L134" s="211"/>
      <c r="M134" s="204"/>
      <c r="N134" s="218"/>
      <c r="O134" s="219"/>
      <c r="P134" s="219"/>
      <c r="Q134" s="219"/>
      <c r="R134" s="219"/>
      <c r="S134" s="219"/>
      <c r="T134" s="219"/>
      <c r="U134" s="220"/>
      <c r="V134" s="219"/>
      <c r="W134" s="219"/>
      <c r="X134" s="218"/>
      <c r="Y134" s="221"/>
      <c r="Z134" s="340" t="str">
        <f>IF( tblESD[[#This Row],[Κατηγορία]] = "Έργο",  COUNTIF(tblESD[Α/Α Δραστηριότητας],TRIM(tblESD[[#This Row],[Α/Α Δραστηριότητας]]) &amp; ".*"),"")</f>
        <v/>
      </c>
      <c r="AA134" s="341"/>
      <c r="AB134" s="342">
        <v>113</v>
      </c>
      <c r="AC134" s="343"/>
    </row>
    <row r="135" spans="1:29" ht="60" x14ac:dyDescent="0.25">
      <c r="A135" s="227" t="s">
        <v>134</v>
      </c>
      <c r="B135" s="242" t="s">
        <v>433</v>
      </c>
      <c r="C135" s="227" t="s">
        <v>434</v>
      </c>
      <c r="D135" s="381" t="s">
        <v>1314</v>
      </c>
      <c r="E135" s="228"/>
      <c r="F135" s="228"/>
      <c r="G135" s="228"/>
      <c r="H135" s="229"/>
      <c r="I135" s="230"/>
      <c r="J135" s="230"/>
      <c r="K135" s="231"/>
      <c r="L135" s="232" t="s">
        <v>435</v>
      </c>
      <c r="M135" s="214"/>
      <c r="N135" s="243"/>
      <c r="O135" s="233"/>
      <c r="P135" s="233"/>
      <c r="Q135" s="233"/>
      <c r="R135" s="233"/>
      <c r="S135" s="233"/>
      <c r="T135" s="233"/>
      <c r="U135" s="234"/>
      <c r="V135" s="233"/>
      <c r="W135" s="233"/>
      <c r="X135" s="243"/>
      <c r="Y135" s="244"/>
      <c r="Z135" s="222" t="str">
        <f>IF( tblESD[[#This Row],[Κατηγορία]] = "Έργο",  COUNTIF(tblESD[Α/Α Δραστηριότητας],TRIM(tblESD[[#This Row],[Α/Α Δραστηριότητας]]) &amp; ".*"),"")</f>
        <v/>
      </c>
      <c r="AA135" s="223"/>
      <c r="AB135" s="342">
        <v>114</v>
      </c>
      <c r="AC135" s="343"/>
    </row>
    <row r="136" spans="1:29" ht="51" x14ac:dyDescent="0.25">
      <c r="A136" s="235" t="s">
        <v>138</v>
      </c>
      <c r="B136" s="245" t="s">
        <v>436</v>
      </c>
      <c r="C136" s="235" t="s">
        <v>1284</v>
      </c>
      <c r="D136" s="383" t="s">
        <v>437</v>
      </c>
      <c r="E136" s="237" t="s">
        <v>142</v>
      </c>
      <c r="F136" s="237" t="s">
        <v>206</v>
      </c>
      <c r="G136" s="237" t="s">
        <v>201</v>
      </c>
      <c r="H136" s="238"/>
      <c r="I136" s="206">
        <v>45546</v>
      </c>
      <c r="J136" s="206">
        <v>46173</v>
      </c>
      <c r="K136" s="239"/>
      <c r="L136" s="210" t="s">
        <v>169</v>
      </c>
      <c r="M136" s="207" t="s">
        <v>184</v>
      </c>
      <c r="N136" s="246"/>
      <c r="O136" s="200"/>
      <c r="P136" s="200"/>
      <c r="Q136" s="200"/>
      <c r="R136" s="200"/>
      <c r="S136" s="200"/>
      <c r="T136" s="200" t="s">
        <v>438</v>
      </c>
      <c r="U136" s="224">
        <v>2800239</v>
      </c>
      <c r="V136" s="200"/>
      <c r="W136" s="200"/>
      <c r="X136" s="246"/>
      <c r="Y136" s="247"/>
      <c r="Z136" s="340">
        <f>IF( tblESD[[#This Row],[Κατηγορία]] = "Έργο",  COUNTIF(tblESD[Α/Α Δραστηριότητας],TRIM(tblESD[[#This Row],[Α/Α Δραστηριότητας]]) &amp; ".*"),"")</f>
        <v>2</v>
      </c>
      <c r="AA136" s="341"/>
      <c r="AB136" s="342">
        <v>115</v>
      </c>
      <c r="AC136" s="343"/>
    </row>
    <row r="137" spans="1:29" ht="36.75" customHeight="1" x14ac:dyDescent="0.25">
      <c r="A137" s="248" t="s">
        <v>148</v>
      </c>
      <c r="B137" s="296" t="s">
        <v>439</v>
      </c>
      <c r="C137" s="248" t="s">
        <v>440</v>
      </c>
      <c r="D137" s="212"/>
      <c r="E137" s="216" t="s">
        <v>142</v>
      </c>
      <c r="F137" s="216" t="s">
        <v>206</v>
      </c>
      <c r="G137" s="216" t="s">
        <v>201</v>
      </c>
      <c r="H137" s="215" t="s">
        <v>152</v>
      </c>
      <c r="I137" s="203"/>
      <c r="J137" s="203">
        <v>46173</v>
      </c>
      <c r="K137" s="217"/>
      <c r="L137" s="211"/>
      <c r="M137" s="204"/>
      <c r="N137" s="218"/>
      <c r="O137" s="219"/>
      <c r="P137" s="219"/>
      <c r="Q137" s="219"/>
      <c r="R137" s="219"/>
      <c r="S137" s="219"/>
      <c r="T137" s="219"/>
      <c r="U137" s="220"/>
      <c r="V137" s="219"/>
      <c r="W137" s="219"/>
      <c r="X137" s="218"/>
      <c r="Y137" s="221"/>
      <c r="Z137" s="340" t="str">
        <f>IF( tblESD[[#This Row],[Κατηγορία]] = "Έργο",  COUNTIF(tblESD[Α/Α Δραστηριότητας],TRIM(tblESD[[#This Row],[Α/Α Δραστηριότητας]]) &amp; ".*"),"")</f>
        <v/>
      </c>
      <c r="AA137" s="341"/>
      <c r="AB137" s="342">
        <v>116</v>
      </c>
      <c r="AC137" s="343"/>
    </row>
    <row r="138" spans="1:29" x14ac:dyDescent="0.25">
      <c r="A138" s="248" t="s">
        <v>148</v>
      </c>
      <c r="B138" s="296" t="s">
        <v>441</v>
      </c>
      <c r="C138" s="248" t="s">
        <v>1303</v>
      </c>
      <c r="D138" s="212"/>
      <c r="E138" s="216" t="s">
        <v>142</v>
      </c>
      <c r="F138" s="216" t="s">
        <v>206</v>
      </c>
      <c r="G138" s="216" t="s">
        <v>201</v>
      </c>
      <c r="H138" s="215" t="s">
        <v>152</v>
      </c>
      <c r="I138" s="203"/>
      <c r="J138" s="203">
        <v>46173</v>
      </c>
      <c r="K138" s="217"/>
      <c r="L138" s="211"/>
      <c r="M138" s="204"/>
      <c r="N138" s="218"/>
      <c r="O138" s="219"/>
      <c r="P138" s="219"/>
      <c r="Q138" s="219"/>
      <c r="R138" s="219"/>
      <c r="S138" s="219"/>
      <c r="T138" s="219"/>
      <c r="U138" s="220"/>
      <c r="V138" s="219"/>
      <c r="W138" s="219"/>
      <c r="X138" s="218"/>
      <c r="Y138" s="221"/>
      <c r="Z138" s="340" t="str">
        <f>IF( tblESD[[#This Row],[Κατηγορία]] = "Έργο",  COUNTIF(tblESD[Α/Α Δραστηριότητας],TRIM(tblESD[[#This Row],[Α/Α Δραστηριότητας]]) &amp; ".*"),"")</f>
        <v/>
      </c>
      <c r="AA138" s="341"/>
      <c r="AB138" s="342">
        <v>117</v>
      </c>
      <c r="AC138" s="343"/>
    </row>
    <row r="139" spans="1:29" ht="51" x14ac:dyDescent="0.25">
      <c r="A139" s="235" t="s">
        <v>138</v>
      </c>
      <c r="B139" s="245" t="s">
        <v>442</v>
      </c>
      <c r="C139" s="235" t="s">
        <v>443</v>
      </c>
      <c r="D139" s="383" t="s">
        <v>444</v>
      </c>
      <c r="E139" s="237" t="s">
        <v>142</v>
      </c>
      <c r="F139" s="237" t="s">
        <v>206</v>
      </c>
      <c r="G139" s="237" t="s">
        <v>201</v>
      </c>
      <c r="H139" s="238"/>
      <c r="I139" s="206">
        <v>46082</v>
      </c>
      <c r="J139" s="206">
        <v>46568</v>
      </c>
      <c r="K139" s="239"/>
      <c r="L139" s="210" t="s">
        <v>207</v>
      </c>
      <c r="M139" s="207" t="s">
        <v>184</v>
      </c>
      <c r="N139" s="246"/>
      <c r="O139" s="200"/>
      <c r="P139" s="200"/>
      <c r="Q139" s="200"/>
      <c r="R139" s="200"/>
      <c r="S139" s="200"/>
      <c r="T139" s="200" t="s">
        <v>438</v>
      </c>
      <c r="U139" s="224">
        <v>856000</v>
      </c>
      <c r="V139" s="200"/>
      <c r="W139" s="200"/>
      <c r="X139" s="246"/>
      <c r="Y139" s="247"/>
      <c r="Z139" s="340">
        <f>IF( tblESD[[#This Row],[Κατηγορία]] = "Έργο",  COUNTIF(tblESD[Α/Α Δραστηριότητας],TRIM(tblESD[[#This Row],[Α/Α Δραστηριότητας]]) &amp; ".*"),"")</f>
        <v>3</v>
      </c>
      <c r="AA139" s="341"/>
      <c r="AB139" s="342">
        <v>118</v>
      </c>
      <c r="AC139" s="343"/>
    </row>
    <row r="140" spans="1:29" x14ac:dyDescent="0.25">
      <c r="A140" s="248" t="s">
        <v>148</v>
      </c>
      <c r="B140" s="296" t="s">
        <v>445</v>
      </c>
      <c r="C140" s="248" t="s">
        <v>446</v>
      </c>
      <c r="D140" s="212"/>
      <c r="E140" s="216" t="s">
        <v>142</v>
      </c>
      <c r="F140" s="216" t="s">
        <v>206</v>
      </c>
      <c r="G140" s="216" t="s">
        <v>381</v>
      </c>
      <c r="H140" s="215" t="s">
        <v>152</v>
      </c>
      <c r="I140" s="203"/>
      <c r="J140" s="203">
        <v>46113</v>
      </c>
      <c r="K140" s="217"/>
      <c r="L140" s="211"/>
      <c r="M140" s="204"/>
      <c r="N140" s="218"/>
      <c r="O140" s="219"/>
      <c r="P140" s="219"/>
      <c r="Q140" s="219"/>
      <c r="R140" s="219"/>
      <c r="S140" s="219"/>
      <c r="T140" s="219"/>
      <c r="U140" s="220"/>
      <c r="V140" s="219"/>
      <c r="W140" s="219"/>
      <c r="X140" s="218"/>
      <c r="Y140" s="221"/>
      <c r="Z140" s="340" t="str">
        <f>IF( tblESD[[#This Row],[Κατηγορία]] = "Έργο",  COUNTIF(tblESD[Α/Α Δραστηριότητας],TRIM(tblESD[[#This Row],[Α/Α Δραστηριότητας]]) &amp; ".*"),"")</f>
        <v/>
      </c>
      <c r="AA140" s="341"/>
      <c r="AB140" s="342">
        <v>119</v>
      </c>
      <c r="AC140" s="343"/>
    </row>
    <row r="141" spans="1:29" ht="25.5" x14ac:dyDescent="0.25">
      <c r="A141" s="248" t="s">
        <v>148</v>
      </c>
      <c r="B141" s="296" t="s">
        <v>447</v>
      </c>
      <c r="C141" s="248" t="s">
        <v>448</v>
      </c>
      <c r="D141" s="212"/>
      <c r="E141" s="216" t="s">
        <v>142</v>
      </c>
      <c r="F141" s="216" t="s">
        <v>206</v>
      </c>
      <c r="G141" s="216" t="s">
        <v>201</v>
      </c>
      <c r="H141" s="215" t="s">
        <v>152</v>
      </c>
      <c r="I141" s="203"/>
      <c r="J141" s="203">
        <v>46142</v>
      </c>
      <c r="K141" s="217"/>
      <c r="L141" s="211"/>
      <c r="M141" s="204"/>
      <c r="N141" s="218"/>
      <c r="O141" s="219"/>
      <c r="P141" s="219"/>
      <c r="Q141" s="219"/>
      <c r="R141" s="219"/>
      <c r="S141" s="219"/>
      <c r="T141" s="219"/>
      <c r="U141" s="220"/>
      <c r="V141" s="219"/>
      <c r="W141" s="219"/>
      <c r="X141" s="218"/>
      <c r="Y141" s="221"/>
      <c r="Z141" s="340" t="str">
        <f>IF( tblESD[[#This Row],[Κατηγορία]] = "Έργο",  COUNTIF(tblESD[Α/Α Δραστηριότητας],TRIM(tblESD[[#This Row],[Α/Α Δραστηριότητας]]) &amp; ".*"),"")</f>
        <v/>
      </c>
      <c r="AA141" s="341"/>
      <c r="AB141" s="342">
        <v>120</v>
      </c>
      <c r="AC141" s="343"/>
    </row>
    <row r="142" spans="1:29" ht="25.5" x14ac:dyDescent="0.25">
      <c r="A142" s="248" t="s">
        <v>148</v>
      </c>
      <c r="B142" s="296" t="s">
        <v>449</v>
      </c>
      <c r="C142" s="248" t="s">
        <v>450</v>
      </c>
      <c r="D142" s="212"/>
      <c r="E142" s="216" t="s">
        <v>142</v>
      </c>
      <c r="F142" s="216" t="s">
        <v>206</v>
      </c>
      <c r="G142" s="216" t="s">
        <v>451</v>
      </c>
      <c r="H142" s="215" t="s">
        <v>152</v>
      </c>
      <c r="I142" s="203"/>
      <c r="J142" s="203">
        <v>46295</v>
      </c>
      <c r="K142" s="217"/>
      <c r="L142" s="211"/>
      <c r="M142" s="204"/>
      <c r="N142" s="218"/>
      <c r="O142" s="219"/>
      <c r="P142" s="219"/>
      <c r="Q142" s="219"/>
      <c r="R142" s="219"/>
      <c r="S142" s="219"/>
      <c r="T142" s="219"/>
      <c r="U142" s="220"/>
      <c r="V142" s="219"/>
      <c r="W142" s="219"/>
      <c r="X142" s="218"/>
      <c r="Y142" s="221"/>
      <c r="Z142" s="340" t="str">
        <f>IF( tblESD[[#This Row],[Κατηγορία]] = "Έργο",  COUNTIF(tblESD[Α/Α Δραστηριότητας],TRIM(tblESD[[#This Row],[Α/Α Δραστηριότητας]]) &amp; ".*"),"")</f>
        <v/>
      </c>
      <c r="AA142" s="341"/>
      <c r="AB142" s="342">
        <v>121</v>
      </c>
      <c r="AC142" s="343"/>
    </row>
    <row r="143" spans="1:29" ht="51" x14ac:dyDescent="0.25">
      <c r="A143" s="235" t="s">
        <v>138</v>
      </c>
      <c r="B143" s="245" t="s">
        <v>452</v>
      </c>
      <c r="C143" s="235" t="s">
        <v>453</v>
      </c>
      <c r="D143" s="383" t="s">
        <v>454</v>
      </c>
      <c r="E143" s="237" t="s">
        <v>142</v>
      </c>
      <c r="F143" s="237" t="s">
        <v>206</v>
      </c>
      <c r="G143" s="237" t="s">
        <v>201</v>
      </c>
      <c r="H143" s="238"/>
      <c r="I143" s="206">
        <v>46082</v>
      </c>
      <c r="J143" s="206">
        <v>46356</v>
      </c>
      <c r="K143" s="239"/>
      <c r="L143" s="210" t="s">
        <v>207</v>
      </c>
      <c r="M143" s="207" t="s">
        <v>184</v>
      </c>
      <c r="N143" s="246"/>
      <c r="O143" s="200"/>
      <c r="P143" s="200"/>
      <c r="Q143" s="200"/>
      <c r="R143" s="200"/>
      <c r="S143" s="200"/>
      <c r="T143" s="200" t="s">
        <v>438</v>
      </c>
      <c r="U143" s="224">
        <v>2775751</v>
      </c>
      <c r="V143" s="200"/>
      <c r="W143" s="200"/>
      <c r="X143" s="246"/>
      <c r="Y143" s="247"/>
      <c r="Z143" s="340">
        <f>IF( tblESD[[#This Row],[Κατηγορία]] = "Έργο",  COUNTIF(tblESD[Α/Α Δραστηριότητας],TRIM(tblESD[[#This Row],[Α/Α Δραστηριότητας]]) &amp; ".*"),"")</f>
        <v>4</v>
      </c>
      <c r="AA143" s="341"/>
      <c r="AB143" s="342">
        <v>122</v>
      </c>
      <c r="AC143" s="343"/>
    </row>
    <row r="144" spans="1:29" x14ac:dyDescent="0.25">
      <c r="A144" s="248" t="s">
        <v>148</v>
      </c>
      <c r="B144" s="296" t="s">
        <v>455</v>
      </c>
      <c r="C144" s="248" t="s">
        <v>446</v>
      </c>
      <c r="D144" s="212"/>
      <c r="E144" s="216" t="s">
        <v>142</v>
      </c>
      <c r="F144" s="216" t="s">
        <v>206</v>
      </c>
      <c r="G144" s="216" t="s">
        <v>381</v>
      </c>
      <c r="H144" s="215" t="s">
        <v>142</v>
      </c>
      <c r="I144" s="203"/>
      <c r="J144" s="203">
        <v>46143</v>
      </c>
      <c r="K144" s="217"/>
      <c r="L144" s="211"/>
      <c r="M144" s="204"/>
      <c r="N144" s="218"/>
      <c r="O144" s="219"/>
      <c r="P144" s="219"/>
      <c r="Q144" s="219"/>
      <c r="R144" s="219"/>
      <c r="S144" s="219"/>
      <c r="T144" s="219"/>
      <c r="U144" s="220"/>
      <c r="V144" s="219"/>
      <c r="W144" s="219"/>
      <c r="X144" s="218"/>
      <c r="Y144" s="221"/>
      <c r="Z144" s="340" t="str">
        <f>IF( tblESD[[#This Row],[Κατηγορία]] = "Έργο",  COUNTIF(tblESD[Α/Α Δραστηριότητας],TRIM(tblESD[[#This Row],[Α/Α Δραστηριότητας]]) &amp; ".*"),"")</f>
        <v/>
      </c>
      <c r="AA144" s="341"/>
      <c r="AB144" s="342">
        <v>123</v>
      </c>
      <c r="AC144" s="343"/>
    </row>
    <row r="145" spans="1:29" ht="25.5" x14ac:dyDescent="0.25">
      <c r="A145" s="248" t="s">
        <v>148</v>
      </c>
      <c r="B145" s="296" t="s">
        <v>456</v>
      </c>
      <c r="C145" s="248" t="s">
        <v>457</v>
      </c>
      <c r="D145" s="212"/>
      <c r="E145" s="216" t="s">
        <v>142</v>
      </c>
      <c r="F145" s="216" t="s">
        <v>206</v>
      </c>
      <c r="G145" s="216" t="s">
        <v>451</v>
      </c>
      <c r="H145" s="215" t="s">
        <v>142</v>
      </c>
      <c r="I145" s="203"/>
      <c r="J145" s="203">
        <v>46295</v>
      </c>
      <c r="K145" s="217"/>
      <c r="L145" s="211"/>
      <c r="M145" s="204"/>
      <c r="N145" s="218"/>
      <c r="O145" s="219"/>
      <c r="P145" s="219"/>
      <c r="Q145" s="219"/>
      <c r="R145" s="219"/>
      <c r="S145" s="219"/>
      <c r="T145" s="219"/>
      <c r="U145" s="220"/>
      <c r="V145" s="219"/>
      <c r="W145" s="219"/>
      <c r="X145" s="218"/>
      <c r="Y145" s="221"/>
      <c r="Z145" s="340" t="str">
        <f>IF( tblESD[[#This Row],[Κατηγορία]] = "Έργο",  COUNTIF(tblESD[Α/Α Δραστηριότητας],TRIM(tblESD[[#This Row],[Α/Α Δραστηριότητας]]) &amp; ".*"),"")</f>
        <v/>
      </c>
      <c r="AA145" s="341"/>
      <c r="AB145" s="342">
        <v>124</v>
      </c>
      <c r="AC145" s="343"/>
    </row>
    <row r="146" spans="1:29" x14ac:dyDescent="0.25">
      <c r="A146" s="248" t="s">
        <v>148</v>
      </c>
      <c r="B146" s="296" t="s">
        <v>458</v>
      </c>
      <c r="C146" s="248" t="s">
        <v>459</v>
      </c>
      <c r="D146" s="212"/>
      <c r="E146" s="216" t="s">
        <v>142</v>
      </c>
      <c r="F146" s="216" t="s">
        <v>206</v>
      </c>
      <c r="G146" s="216" t="s">
        <v>201</v>
      </c>
      <c r="H146" s="215" t="s">
        <v>142</v>
      </c>
      <c r="I146" s="203"/>
      <c r="J146" s="203">
        <v>46356</v>
      </c>
      <c r="K146" s="217"/>
      <c r="L146" s="211"/>
      <c r="M146" s="204"/>
      <c r="N146" s="218"/>
      <c r="O146" s="219"/>
      <c r="P146" s="219"/>
      <c r="Q146" s="219"/>
      <c r="R146" s="219"/>
      <c r="S146" s="219"/>
      <c r="T146" s="219"/>
      <c r="U146" s="220"/>
      <c r="V146" s="219"/>
      <c r="W146" s="219"/>
      <c r="X146" s="218"/>
      <c r="Y146" s="221"/>
      <c r="Z146" s="340" t="str">
        <f>IF( tblESD[[#This Row],[Κατηγορία]] = "Έργο",  COUNTIF(tblESD[Α/Α Δραστηριότητας],TRIM(tblESD[[#This Row],[Α/Α Δραστηριότητας]]) &amp; ".*"),"")</f>
        <v/>
      </c>
      <c r="AA146" s="341"/>
      <c r="AB146" s="342">
        <v>125</v>
      </c>
      <c r="AC146" s="343"/>
    </row>
    <row r="147" spans="1:29" ht="25.5" x14ac:dyDescent="0.25">
      <c r="A147" s="248" t="s">
        <v>148</v>
      </c>
      <c r="B147" s="296" t="s">
        <v>460</v>
      </c>
      <c r="C147" s="248" t="s">
        <v>461</v>
      </c>
      <c r="D147" s="212"/>
      <c r="E147" s="216" t="s">
        <v>142</v>
      </c>
      <c r="F147" s="216" t="s">
        <v>206</v>
      </c>
      <c r="G147" s="216" t="s">
        <v>1024</v>
      </c>
      <c r="H147" s="215" t="s">
        <v>142</v>
      </c>
      <c r="I147" s="203"/>
      <c r="J147" s="203">
        <v>46356</v>
      </c>
      <c r="K147" s="217"/>
      <c r="L147" s="211"/>
      <c r="M147" s="204"/>
      <c r="N147" s="218"/>
      <c r="O147" s="219"/>
      <c r="P147" s="219"/>
      <c r="Q147" s="219"/>
      <c r="R147" s="219"/>
      <c r="S147" s="219"/>
      <c r="T147" s="219"/>
      <c r="U147" s="220"/>
      <c r="V147" s="219"/>
      <c r="W147" s="219"/>
      <c r="X147" s="218"/>
      <c r="Y147" s="221"/>
      <c r="Z147" s="340" t="str">
        <f>IF( tblESD[[#This Row],[Κατηγορία]] = "Έργο",  COUNTIF(tblESD[Α/Α Δραστηριότητας],TRIM(tblESD[[#This Row],[Α/Α Δραστηριότητας]]) &amp; ".*"),"")</f>
        <v/>
      </c>
      <c r="AA147" s="341"/>
      <c r="AB147" s="342">
        <v>126</v>
      </c>
      <c r="AC147" s="343"/>
    </row>
    <row r="148" spans="1:29" ht="25.5" x14ac:dyDescent="0.25">
      <c r="A148" s="227" t="s">
        <v>134</v>
      </c>
      <c r="B148" s="242" t="s">
        <v>462</v>
      </c>
      <c r="C148" s="227" t="s">
        <v>463</v>
      </c>
      <c r="D148" s="381" t="s">
        <v>464</v>
      </c>
      <c r="E148" s="228"/>
      <c r="F148" s="228"/>
      <c r="G148" s="228"/>
      <c r="H148" s="229"/>
      <c r="I148" s="230"/>
      <c r="J148" s="230"/>
      <c r="K148" s="231"/>
      <c r="L148" s="232" t="s">
        <v>169</v>
      </c>
      <c r="M148" s="214"/>
      <c r="N148" s="243"/>
      <c r="O148" s="233"/>
      <c r="P148" s="233"/>
      <c r="Q148" s="233"/>
      <c r="R148" s="233"/>
      <c r="S148" s="233"/>
      <c r="T148" s="233"/>
      <c r="U148" s="234"/>
      <c r="V148" s="233"/>
      <c r="W148" s="233" t="s">
        <v>465</v>
      </c>
      <c r="X148" s="243"/>
      <c r="Y148" s="244"/>
      <c r="Z148" s="340" t="str">
        <f>IF( tblESD[[#This Row],[Κατηγορία]] = "Έργο",  COUNTIF(tblESD[Α/Α Δραστηριότητας],TRIM(tblESD[[#This Row],[Α/Α Δραστηριότητας]]) &amp; ".*"),"")</f>
        <v/>
      </c>
      <c r="AA148" s="341"/>
      <c r="AB148" s="342">
        <v>127</v>
      </c>
      <c r="AC148" s="343"/>
    </row>
    <row r="149" spans="1:29" ht="72" x14ac:dyDescent="0.25">
      <c r="A149" s="235" t="s">
        <v>138</v>
      </c>
      <c r="B149" s="245" t="s">
        <v>466</v>
      </c>
      <c r="C149" s="235" t="s">
        <v>467</v>
      </c>
      <c r="D149" s="383" t="s">
        <v>468</v>
      </c>
      <c r="E149" s="237" t="s">
        <v>152</v>
      </c>
      <c r="F149" s="237" t="s">
        <v>206</v>
      </c>
      <c r="G149" s="237" t="s">
        <v>469</v>
      </c>
      <c r="H149" s="238"/>
      <c r="I149" s="206">
        <v>44776</v>
      </c>
      <c r="J149" s="206">
        <v>46203</v>
      </c>
      <c r="K149" s="239"/>
      <c r="L149" s="210" t="s">
        <v>169</v>
      </c>
      <c r="M149" s="207" t="s">
        <v>184</v>
      </c>
      <c r="N149" s="246" t="s">
        <v>152</v>
      </c>
      <c r="O149" s="200"/>
      <c r="P149" s="200"/>
      <c r="Q149" s="200"/>
      <c r="R149" s="200"/>
      <c r="S149" s="200"/>
      <c r="T149" s="200"/>
      <c r="U149" s="224">
        <v>14779974</v>
      </c>
      <c r="V149" s="200">
        <v>16688</v>
      </c>
      <c r="W149" s="200" t="s">
        <v>465</v>
      </c>
      <c r="X149" s="246"/>
      <c r="Y149" s="247" t="s">
        <v>409</v>
      </c>
      <c r="Z149" s="340">
        <f>IF( tblESD[[#This Row],[Κατηγορία]] = "Έργο",  COUNTIF(tblESD[Α/Α Δραστηριότητας],TRIM(tblESD[[#This Row],[Α/Α Δραστηριότητας]]) &amp; ".*"),"")</f>
        <v>2</v>
      </c>
      <c r="AA149" s="341"/>
      <c r="AB149" s="342">
        <v>128</v>
      </c>
      <c r="AC149" s="343"/>
    </row>
    <row r="150" spans="1:29" s="241" customFormat="1" ht="25.5" x14ac:dyDescent="0.25">
      <c r="A150" s="248" t="s">
        <v>148</v>
      </c>
      <c r="B150" s="296" t="s">
        <v>470</v>
      </c>
      <c r="C150" s="248" t="s">
        <v>471</v>
      </c>
      <c r="D150" s="212"/>
      <c r="E150" s="216" t="s">
        <v>152</v>
      </c>
      <c r="F150" s="216" t="s">
        <v>206</v>
      </c>
      <c r="G150" s="216" t="s">
        <v>201</v>
      </c>
      <c r="H150" s="215" t="s">
        <v>142</v>
      </c>
      <c r="I150" s="203"/>
      <c r="J150" s="203">
        <v>46142</v>
      </c>
      <c r="K150" s="217"/>
      <c r="L150" s="211"/>
      <c r="M150" s="204"/>
      <c r="N150" s="218"/>
      <c r="O150" s="219"/>
      <c r="P150" s="219"/>
      <c r="Q150" s="219"/>
      <c r="R150" s="219"/>
      <c r="S150" s="219"/>
      <c r="T150" s="219"/>
      <c r="U150" s="220"/>
      <c r="V150" s="219"/>
      <c r="W150" s="219"/>
      <c r="X150" s="218"/>
      <c r="Y150" s="221"/>
      <c r="Z150" s="340" t="str">
        <f>IF( tblESD[[#This Row],[Κατηγορία]] = "Έργο",  COUNTIF(tblESD[Α/Α Δραστηριότητας],TRIM(tblESD[[#This Row],[Α/Α Δραστηριότητας]]) &amp; ".*"),"")</f>
        <v/>
      </c>
      <c r="AA150" s="341"/>
      <c r="AB150" s="342">
        <v>129</v>
      </c>
      <c r="AC150" s="240"/>
    </row>
    <row r="151" spans="1:29" ht="38.25" x14ac:dyDescent="0.25">
      <c r="A151" s="248" t="s">
        <v>148</v>
      </c>
      <c r="B151" s="296" t="s">
        <v>473</v>
      </c>
      <c r="C151" s="248" t="s">
        <v>474</v>
      </c>
      <c r="D151" s="212"/>
      <c r="E151" s="216" t="s">
        <v>152</v>
      </c>
      <c r="F151" s="216" t="s">
        <v>206</v>
      </c>
      <c r="G151" s="216" t="s">
        <v>472</v>
      </c>
      <c r="H151" s="215" t="s">
        <v>142</v>
      </c>
      <c r="I151" s="203"/>
      <c r="J151" s="203">
        <v>46203</v>
      </c>
      <c r="K151" s="217"/>
      <c r="L151" s="211"/>
      <c r="M151" s="204"/>
      <c r="N151" s="218"/>
      <c r="O151" s="219"/>
      <c r="P151" s="219"/>
      <c r="Q151" s="219"/>
      <c r="R151" s="219"/>
      <c r="S151" s="219"/>
      <c r="T151" s="219"/>
      <c r="U151" s="220"/>
      <c r="V151" s="219"/>
      <c r="W151" s="219"/>
      <c r="X151" s="218"/>
      <c r="Y151" s="221"/>
      <c r="Z151" s="340" t="str">
        <f>IF( tblESD[[#This Row],[Κατηγορία]] = "Έργο",  COUNTIF(tblESD[Α/Α Δραστηριότητας],TRIM(tblESD[[#This Row],[Α/Α Δραστηριότητας]]) &amp; ".*"),"")</f>
        <v/>
      </c>
      <c r="AA151" s="341"/>
      <c r="AB151" s="342">
        <v>130</v>
      </c>
      <c r="AC151" s="343"/>
    </row>
    <row r="152" spans="1:29" ht="120" x14ac:dyDescent="0.25">
      <c r="A152" s="227" t="s">
        <v>134</v>
      </c>
      <c r="B152" s="242" t="s">
        <v>475</v>
      </c>
      <c r="C152" s="227" t="s">
        <v>476</v>
      </c>
      <c r="D152" s="381" t="s">
        <v>477</v>
      </c>
      <c r="E152" s="228"/>
      <c r="F152" s="228"/>
      <c r="G152" s="228"/>
      <c r="H152" s="229"/>
      <c r="I152" s="230"/>
      <c r="J152" s="230"/>
      <c r="K152" s="231"/>
      <c r="L152" s="232" t="s">
        <v>478</v>
      </c>
      <c r="M152" s="214"/>
      <c r="N152" s="243"/>
      <c r="O152" s="233"/>
      <c r="P152" s="233"/>
      <c r="Q152" s="233"/>
      <c r="R152" s="233"/>
      <c r="S152" s="233"/>
      <c r="T152" s="233"/>
      <c r="U152" s="234"/>
      <c r="V152" s="233"/>
      <c r="W152" s="233"/>
      <c r="X152" s="243"/>
      <c r="Y152" s="244"/>
      <c r="Z152" s="340" t="str">
        <f>IF( tblESD[[#This Row],[Κατηγορία]] = "Έργο",  COUNTIF(tblESD[Α/Α Δραστηριότητας],TRIM(tblESD[[#This Row],[Α/Α Δραστηριότητας]]) &amp; ".*"),"")</f>
        <v/>
      </c>
      <c r="AA152" s="341"/>
      <c r="AB152" s="342">
        <v>131</v>
      </c>
      <c r="AC152" s="343"/>
    </row>
    <row r="153" spans="1:29" ht="38.25" x14ac:dyDescent="0.25">
      <c r="A153" s="235" t="s">
        <v>138</v>
      </c>
      <c r="B153" s="245" t="s">
        <v>479</v>
      </c>
      <c r="C153" s="235" t="s">
        <v>480</v>
      </c>
      <c r="D153" s="383" t="s">
        <v>481</v>
      </c>
      <c r="E153" s="237" t="s">
        <v>142</v>
      </c>
      <c r="F153" s="237" t="s">
        <v>206</v>
      </c>
      <c r="G153" s="237" t="s">
        <v>469</v>
      </c>
      <c r="H153" s="238"/>
      <c r="I153" s="206">
        <v>45306</v>
      </c>
      <c r="J153" s="206">
        <v>46538</v>
      </c>
      <c r="K153" s="239"/>
      <c r="L153" s="210" t="s">
        <v>478</v>
      </c>
      <c r="M153" s="207" t="s">
        <v>184</v>
      </c>
      <c r="N153" s="246"/>
      <c r="O153" s="200"/>
      <c r="P153" s="200"/>
      <c r="Q153" s="200"/>
      <c r="R153" s="200"/>
      <c r="S153" s="200"/>
      <c r="T153" s="200" t="s">
        <v>482</v>
      </c>
      <c r="U153" s="224">
        <v>5500000</v>
      </c>
      <c r="V153" s="200"/>
      <c r="W153" s="200"/>
      <c r="X153" s="246"/>
      <c r="Y153" s="247"/>
      <c r="Z153" s="222">
        <f>IF( tblESD[[#This Row],[Κατηγορία]] = "Έργο",  COUNTIF(tblESD[Α/Α Δραστηριότητας],TRIM(tblESD[[#This Row],[Α/Α Δραστηριότητας]]) &amp; ".*"),"")</f>
        <v>3</v>
      </c>
      <c r="AA153" s="223"/>
      <c r="AB153" s="342">
        <v>132</v>
      </c>
      <c r="AC153" s="343"/>
    </row>
    <row r="154" spans="1:29" x14ac:dyDescent="0.25">
      <c r="A154" s="248" t="s">
        <v>148</v>
      </c>
      <c r="B154" s="296" t="s">
        <v>483</v>
      </c>
      <c r="C154" s="248" t="s">
        <v>484</v>
      </c>
      <c r="D154" s="212"/>
      <c r="E154" s="216" t="s">
        <v>142</v>
      </c>
      <c r="F154" s="216" t="s">
        <v>206</v>
      </c>
      <c r="G154" s="216" t="s">
        <v>451</v>
      </c>
      <c r="H154" s="215" t="s">
        <v>152</v>
      </c>
      <c r="I154" s="203"/>
      <c r="J154" s="203">
        <v>46112</v>
      </c>
      <c r="K154" s="217"/>
      <c r="L154" s="211"/>
      <c r="M154" s="204"/>
      <c r="N154" s="218"/>
      <c r="O154" s="219"/>
      <c r="P154" s="219"/>
      <c r="Q154" s="219"/>
      <c r="R154" s="219"/>
      <c r="S154" s="219"/>
      <c r="T154" s="219"/>
      <c r="U154" s="220"/>
      <c r="V154" s="219"/>
      <c r="W154" s="219"/>
      <c r="X154" s="218"/>
      <c r="Y154" s="221"/>
      <c r="Z154" s="340" t="str">
        <f>IF( tblESD[[#This Row],[Κατηγορία]] = "Έργο",  COUNTIF(tblESD[Α/Α Δραστηριότητας],TRIM(tblESD[[#This Row],[Α/Α Δραστηριότητας]]) &amp; ".*"),"")</f>
        <v/>
      </c>
      <c r="AA154" s="341"/>
      <c r="AB154" s="342">
        <v>133</v>
      </c>
      <c r="AC154" s="343"/>
    </row>
    <row r="155" spans="1:29" x14ac:dyDescent="0.25">
      <c r="A155" s="248" t="s">
        <v>148</v>
      </c>
      <c r="B155" s="296" t="s">
        <v>485</v>
      </c>
      <c r="C155" s="248" t="s">
        <v>486</v>
      </c>
      <c r="D155" s="212"/>
      <c r="E155" s="216" t="s">
        <v>142</v>
      </c>
      <c r="F155" s="216" t="s">
        <v>206</v>
      </c>
      <c r="G155" s="216" t="s">
        <v>201</v>
      </c>
      <c r="H155" s="215" t="s">
        <v>152</v>
      </c>
      <c r="I155" s="203"/>
      <c r="J155" s="203">
        <v>46203</v>
      </c>
      <c r="K155" s="217"/>
      <c r="L155" s="211"/>
      <c r="M155" s="204"/>
      <c r="N155" s="218"/>
      <c r="O155" s="219"/>
      <c r="P155" s="219"/>
      <c r="Q155" s="219"/>
      <c r="R155" s="219"/>
      <c r="S155" s="219"/>
      <c r="T155" s="219"/>
      <c r="U155" s="220"/>
      <c r="V155" s="219"/>
      <c r="W155" s="219"/>
      <c r="X155" s="218"/>
      <c r="Y155" s="221"/>
      <c r="Z155" s="340" t="str">
        <f>IF( tblESD[[#This Row],[Κατηγορία]] = "Έργο",  COUNTIF(tblESD[Α/Α Δραστηριότητας],TRIM(tblESD[[#This Row],[Α/Α Δραστηριότητας]]) &amp; ".*"),"")</f>
        <v/>
      </c>
      <c r="AA155" s="341"/>
      <c r="AB155" s="342">
        <v>134</v>
      </c>
      <c r="AC155" s="343"/>
    </row>
    <row r="156" spans="1:29" ht="25.5" x14ac:dyDescent="0.25">
      <c r="A156" s="248" t="s">
        <v>148</v>
      </c>
      <c r="B156" s="296" t="s">
        <v>487</v>
      </c>
      <c r="C156" s="248" t="s">
        <v>488</v>
      </c>
      <c r="D156" s="212"/>
      <c r="E156" s="216" t="s">
        <v>142</v>
      </c>
      <c r="F156" s="216" t="s">
        <v>206</v>
      </c>
      <c r="G156" s="216" t="s">
        <v>201</v>
      </c>
      <c r="H156" s="215" t="s">
        <v>152</v>
      </c>
      <c r="I156" s="203"/>
      <c r="J156" s="203">
        <v>46295</v>
      </c>
      <c r="K156" s="217"/>
      <c r="L156" s="211"/>
      <c r="M156" s="204"/>
      <c r="N156" s="218"/>
      <c r="O156" s="219"/>
      <c r="P156" s="219"/>
      <c r="Q156" s="219"/>
      <c r="R156" s="219"/>
      <c r="S156" s="219"/>
      <c r="T156" s="219"/>
      <c r="U156" s="220"/>
      <c r="V156" s="219"/>
      <c r="W156" s="219"/>
      <c r="X156" s="218"/>
      <c r="Y156" s="221"/>
      <c r="Z156" s="340" t="str">
        <f>IF( tblESD[[#This Row],[Κατηγορία]] = "Έργο",  COUNTIF(tblESD[Α/Α Δραστηριότητας],TRIM(tblESD[[#This Row],[Α/Α Δραστηριότητας]]) &amp; ".*"),"")</f>
        <v/>
      </c>
      <c r="AA156" s="341"/>
      <c r="AB156" s="342">
        <v>135</v>
      </c>
      <c r="AC156" s="343"/>
    </row>
    <row r="157" spans="1:29" ht="36" x14ac:dyDescent="0.25">
      <c r="A157" s="235" t="s">
        <v>138</v>
      </c>
      <c r="B157" s="245" t="s">
        <v>489</v>
      </c>
      <c r="C157" s="235" t="s">
        <v>490</v>
      </c>
      <c r="D157" s="383" t="s">
        <v>491</v>
      </c>
      <c r="E157" s="237" t="s">
        <v>142</v>
      </c>
      <c r="F157" s="237" t="s">
        <v>123</v>
      </c>
      <c r="G157" s="237" t="s">
        <v>451</v>
      </c>
      <c r="H157" s="238"/>
      <c r="I157" s="206">
        <v>44927</v>
      </c>
      <c r="J157" s="206">
        <v>46356</v>
      </c>
      <c r="K157" s="239"/>
      <c r="L157" s="210" t="s">
        <v>478</v>
      </c>
      <c r="M157" s="207" t="s">
        <v>184</v>
      </c>
      <c r="N157" s="246"/>
      <c r="O157" s="200"/>
      <c r="P157" s="200"/>
      <c r="Q157" s="200"/>
      <c r="R157" s="200"/>
      <c r="S157" s="200"/>
      <c r="T157" s="200" t="s">
        <v>482</v>
      </c>
      <c r="U157" s="224">
        <v>1100000</v>
      </c>
      <c r="V157" s="200"/>
      <c r="W157" s="200"/>
      <c r="X157" s="246"/>
      <c r="Y157" s="247"/>
      <c r="Z157" s="340">
        <f>IF( tblESD[[#This Row],[Κατηγορία]] = "Έργο",  COUNTIF(tblESD[Α/Α Δραστηριότητας],TRIM(tblESD[[#This Row],[Α/Α Δραστηριότητας]]) &amp; ".*"),"")</f>
        <v>2</v>
      </c>
      <c r="AA157" s="341"/>
      <c r="AB157" s="342">
        <v>136</v>
      </c>
      <c r="AC157" s="343"/>
    </row>
    <row r="158" spans="1:29" x14ac:dyDescent="0.25">
      <c r="A158" s="248" t="s">
        <v>148</v>
      </c>
      <c r="B158" s="296" t="s">
        <v>492</v>
      </c>
      <c r="C158" s="248" t="s">
        <v>1285</v>
      </c>
      <c r="D158" s="212"/>
      <c r="E158" s="216" t="s">
        <v>142</v>
      </c>
      <c r="F158" s="216" t="s">
        <v>123</v>
      </c>
      <c r="G158" s="216" t="s">
        <v>451</v>
      </c>
      <c r="H158" s="215" t="s">
        <v>152</v>
      </c>
      <c r="I158" s="203"/>
      <c r="J158" s="203">
        <v>46112</v>
      </c>
      <c r="K158" s="217"/>
      <c r="L158" s="211"/>
      <c r="M158" s="204"/>
      <c r="N158" s="218"/>
      <c r="O158" s="219"/>
      <c r="P158" s="219"/>
      <c r="Q158" s="219"/>
      <c r="R158" s="219"/>
      <c r="S158" s="219"/>
      <c r="T158" s="219"/>
      <c r="U158" s="220"/>
      <c r="V158" s="219"/>
      <c r="W158" s="219"/>
      <c r="X158" s="218"/>
      <c r="Y158" s="221"/>
      <c r="Z158" s="340" t="str">
        <f>IF( tblESD[[#This Row],[Κατηγορία]] = "Έργο",  COUNTIF(tblESD[Α/Α Δραστηριότητας],TRIM(tblESD[[#This Row],[Α/Α Δραστηριότητας]]) &amp; ".*"),"")</f>
        <v/>
      </c>
      <c r="AA158" s="341"/>
      <c r="AB158" s="342">
        <v>137</v>
      </c>
      <c r="AC158" s="343"/>
    </row>
    <row r="159" spans="1:29" ht="25.5" x14ac:dyDescent="0.25">
      <c r="A159" s="248" t="s">
        <v>148</v>
      </c>
      <c r="B159" s="296" t="s">
        <v>493</v>
      </c>
      <c r="C159" s="248" t="s">
        <v>1302</v>
      </c>
      <c r="D159" s="212"/>
      <c r="E159" s="216" t="s">
        <v>142</v>
      </c>
      <c r="F159" s="216" t="s">
        <v>123</v>
      </c>
      <c r="G159" s="216" t="s">
        <v>201</v>
      </c>
      <c r="H159" s="215" t="s">
        <v>152</v>
      </c>
      <c r="I159" s="203"/>
      <c r="J159" s="203">
        <v>46356</v>
      </c>
      <c r="K159" s="217"/>
      <c r="L159" s="211"/>
      <c r="M159" s="204"/>
      <c r="N159" s="218"/>
      <c r="O159" s="219"/>
      <c r="P159" s="219"/>
      <c r="Q159" s="219"/>
      <c r="R159" s="219"/>
      <c r="S159" s="219"/>
      <c r="T159" s="219"/>
      <c r="U159" s="220"/>
      <c r="V159" s="219"/>
      <c r="W159" s="219"/>
      <c r="X159" s="218"/>
      <c r="Y159" s="221"/>
      <c r="Z159" s="340" t="str">
        <f>IF( tblESD[[#This Row],[Κατηγορία]] = "Έργο",  COUNTIF(tblESD[Α/Α Δραστηριότητας],TRIM(tblESD[[#This Row],[Α/Α Δραστηριότητας]]) &amp; ".*"),"")</f>
        <v/>
      </c>
      <c r="AA159" s="341"/>
      <c r="AB159" s="342">
        <v>138</v>
      </c>
      <c r="AC159" s="343"/>
    </row>
    <row r="160" spans="1:29" ht="36" x14ac:dyDescent="0.25">
      <c r="A160" s="235" t="s">
        <v>138</v>
      </c>
      <c r="B160" s="245" t="s">
        <v>494</v>
      </c>
      <c r="C160" s="235" t="s">
        <v>495</v>
      </c>
      <c r="D160" s="383" t="s">
        <v>496</v>
      </c>
      <c r="E160" s="237" t="s">
        <v>142</v>
      </c>
      <c r="F160" s="237" t="s">
        <v>143</v>
      </c>
      <c r="G160" s="237" t="s">
        <v>282</v>
      </c>
      <c r="H160" s="238"/>
      <c r="I160" s="206">
        <v>44927</v>
      </c>
      <c r="J160" s="206">
        <v>46173</v>
      </c>
      <c r="K160" s="239"/>
      <c r="L160" s="210" t="s">
        <v>478</v>
      </c>
      <c r="M160" s="207" t="s">
        <v>184</v>
      </c>
      <c r="N160" s="246"/>
      <c r="O160" s="200"/>
      <c r="P160" s="200"/>
      <c r="Q160" s="200"/>
      <c r="R160" s="200"/>
      <c r="S160" s="200"/>
      <c r="T160" s="200" t="s">
        <v>497</v>
      </c>
      <c r="U160" s="224">
        <v>7000000</v>
      </c>
      <c r="V160" s="200"/>
      <c r="W160" s="200"/>
      <c r="X160" s="246"/>
      <c r="Y160" s="247"/>
      <c r="Z160" s="340">
        <f>IF( tblESD[[#This Row],[Κατηγορία]] = "Έργο",  COUNTIF(tblESD[Α/Α Δραστηριότητας],TRIM(tblESD[[#This Row],[Α/Α Δραστηριότητας]]) &amp; ".*"),"")</f>
        <v>2</v>
      </c>
      <c r="AA160" s="341"/>
      <c r="AB160" s="342">
        <v>139</v>
      </c>
      <c r="AC160" s="343"/>
    </row>
    <row r="161" spans="1:29" ht="25.5" x14ac:dyDescent="0.25">
      <c r="A161" s="248" t="s">
        <v>148</v>
      </c>
      <c r="B161" s="296" t="s">
        <v>498</v>
      </c>
      <c r="C161" s="248" t="s">
        <v>499</v>
      </c>
      <c r="D161" s="248"/>
      <c r="E161" s="216" t="s">
        <v>142</v>
      </c>
      <c r="F161" s="216" t="s">
        <v>143</v>
      </c>
      <c r="G161" s="216" t="s">
        <v>201</v>
      </c>
      <c r="H161" s="215" t="s">
        <v>152</v>
      </c>
      <c r="I161" s="249"/>
      <c r="J161" s="202">
        <v>46081</v>
      </c>
      <c r="K161" s="219"/>
      <c r="L161" s="219"/>
      <c r="M161" s="221"/>
      <c r="N161" s="221"/>
      <c r="O161" s="219"/>
      <c r="P161" s="219"/>
      <c r="Q161" s="219"/>
      <c r="R161" s="219"/>
      <c r="S161" s="219"/>
      <c r="T161" s="219"/>
      <c r="U161" s="250"/>
      <c r="V161" s="219"/>
      <c r="W161" s="219"/>
      <c r="X161" s="221"/>
      <c r="Y161" s="221"/>
      <c r="Z161" s="240"/>
      <c r="AA161" s="241"/>
      <c r="AB161" s="342">
        <v>140</v>
      </c>
      <c r="AC161" s="343"/>
    </row>
    <row r="162" spans="1:29" ht="38.25" x14ac:dyDescent="0.25">
      <c r="A162" s="248" t="s">
        <v>148</v>
      </c>
      <c r="B162" s="296" t="s">
        <v>500</v>
      </c>
      <c r="C162" s="248" t="s">
        <v>1288</v>
      </c>
      <c r="D162" s="212"/>
      <c r="E162" s="216" t="s">
        <v>142</v>
      </c>
      <c r="F162" s="216" t="s">
        <v>143</v>
      </c>
      <c r="G162" s="216" t="s">
        <v>201</v>
      </c>
      <c r="H162" s="215" t="s">
        <v>152</v>
      </c>
      <c r="I162" s="203"/>
      <c r="J162" s="203">
        <v>46173</v>
      </c>
      <c r="K162" s="217"/>
      <c r="L162" s="211"/>
      <c r="M162" s="204"/>
      <c r="N162" s="218"/>
      <c r="O162" s="219"/>
      <c r="P162" s="219"/>
      <c r="Q162" s="219"/>
      <c r="R162" s="219"/>
      <c r="S162" s="219"/>
      <c r="T162" s="219"/>
      <c r="U162" s="220"/>
      <c r="V162" s="219"/>
      <c r="W162" s="219"/>
      <c r="X162" s="218"/>
      <c r="Y162" s="221"/>
      <c r="Z162" s="340" t="str">
        <f>IF( tblESD[[#This Row],[Κατηγορία]] = "Έργο",  COUNTIF(tblESD[Α/Α Δραστηριότητας],TRIM(tblESD[[#This Row],[Α/Α Δραστηριότητας]]) &amp; ".*"),"")</f>
        <v/>
      </c>
      <c r="AA162" s="341"/>
      <c r="AB162" s="342">
        <v>141</v>
      </c>
      <c r="AC162" s="343"/>
    </row>
    <row r="163" spans="1:29" ht="48" x14ac:dyDescent="0.25">
      <c r="A163" s="270" t="s">
        <v>138</v>
      </c>
      <c r="B163" s="251" t="s">
        <v>501</v>
      </c>
      <c r="C163" s="190" t="s">
        <v>92</v>
      </c>
      <c r="D163" s="383" t="s">
        <v>502</v>
      </c>
      <c r="E163" s="237" t="s">
        <v>142</v>
      </c>
      <c r="F163" s="237" t="s">
        <v>123</v>
      </c>
      <c r="G163" s="237" t="s">
        <v>201</v>
      </c>
      <c r="H163" s="238"/>
      <c r="I163" s="253">
        <v>44927</v>
      </c>
      <c r="J163" s="205">
        <v>46752</v>
      </c>
      <c r="K163" s="200"/>
      <c r="L163" s="200" t="s">
        <v>478</v>
      </c>
      <c r="M163" s="247" t="s">
        <v>147</v>
      </c>
      <c r="N163" s="247"/>
      <c r="O163" s="200"/>
      <c r="P163" s="200"/>
      <c r="Q163" s="200"/>
      <c r="R163" s="200"/>
      <c r="S163" s="200"/>
      <c r="T163" s="200"/>
      <c r="U163" s="254"/>
      <c r="V163" s="200"/>
      <c r="W163" s="200"/>
      <c r="X163" s="200"/>
      <c r="Y163" s="200" t="s">
        <v>227</v>
      </c>
      <c r="Z163" s="240"/>
      <c r="AA163" s="241"/>
      <c r="AB163" s="342">
        <v>142</v>
      </c>
      <c r="AC163" s="343"/>
    </row>
    <row r="164" spans="1:29" ht="25.5" x14ac:dyDescent="0.25">
      <c r="A164" s="248" t="s">
        <v>148</v>
      </c>
      <c r="B164" s="296" t="s">
        <v>503</v>
      </c>
      <c r="C164" s="248" t="s">
        <v>504</v>
      </c>
      <c r="D164" s="212"/>
      <c r="E164" s="216" t="s">
        <v>142</v>
      </c>
      <c r="F164" s="216" t="s">
        <v>123</v>
      </c>
      <c r="G164" s="216" t="s">
        <v>201</v>
      </c>
      <c r="H164" s="215" t="s">
        <v>152</v>
      </c>
      <c r="I164" s="203"/>
      <c r="J164" s="203">
        <v>46265</v>
      </c>
      <c r="K164" s="217"/>
      <c r="L164" s="211"/>
      <c r="M164" s="204"/>
      <c r="N164" s="218"/>
      <c r="O164" s="219"/>
      <c r="P164" s="219"/>
      <c r="Q164" s="219"/>
      <c r="R164" s="219"/>
      <c r="S164" s="219"/>
      <c r="T164" s="219"/>
      <c r="U164" s="220"/>
      <c r="V164" s="219"/>
      <c r="W164" s="219"/>
      <c r="X164" s="218"/>
      <c r="Y164" s="221"/>
      <c r="Z164" s="340" t="str">
        <f>IF( tblESD[[#This Row],[Κατηγορία]] = "Έργο",  COUNTIF(tblESD[Α/Α Δραστηριότητας],TRIM(tblESD[[#This Row],[Α/Α Δραστηριότητας]]) &amp; ".*"),"")</f>
        <v/>
      </c>
      <c r="AA164" s="341"/>
      <c r="AB164" s="342">
        <v>143</v>
      </c>
      <c r="AC164" s="343"/>
    </row>
    <row r="165" spans="1:29" ht="25.5" x14ac:dyDescent="0.25">
      <c r="A165" s="248" t="s">
        <v>148</v>
      </c>
      <c r="B165" s="296" t="s">
        <v>505</v>
      </c>
      <c r="C165" s="248" t="s">
        <v>506</v>
      </c>
      <c r="D165" s="248"/>
      <c r="E165" s="216" t="s">
        <v>142</v>
      </c>
      <c r="F165" s="216" t="s">
        <v>123</v>
      </c>
      <c r="G165" s="216" t="s">
        <v>201</v>
      </c>
      <c r="H165" s="215" t="s">
        <v>152</v>
      </c>
      <c r="I165" s="249"/>
      <c r="J165" s="202">
        <v>46356</v>
      </c>
      <c r="K165" s="219"/>
      <c r="L165" s="219"/>
      <c r="M165" s="221"/>
      <c r="N165" s="221"/>
      <c r="O165" s="219"/>
      <c r="P165" s="219"/>
      <c r="Q165" s="219"/>
      <c r="R165" s="219"/>
      <c r="S165" s="219"/>
      <c r="T165" s="219"/>
      <c r="U165" s="250"/>
      <c r="V165" s="219"/>
      <c r="W165" s="219"/>
      <c r="X165" s="221"/>
      <c r="Y165" s="221"/>
      <c r="Z165" s="240"/>
      <c r="AA165" s="241"/>
      <c r="AB165" s="342">
        <v>144</v>
      </c>
      <c r="AC165" s="343"/>
    </row>
    <row r="166" spans="1:29" ht="48" x14ac:dyDescent="0.25">
      <c r="A166" s="235" t="s">
        <v>138</v>
      </c>
      <c r="B166" s="245" t="s">
        <v>507</v>
      </c>
      <c r="C166" s="235" t="s">
        <v>1286</v>
      </c>
      <c r="D166" s="383" t="s">
        <v>1287</v>
      </c>
      <c r="E166" s="237" t="s">
        <v>142</v>
      </c>
      <c r="F166" s="237" t="s">
        <v>123</v>
      </c>
      <c r="G166" s="237" t="s">
        <v>201</v>
      </c>
      <c r="H166" s="238"/>
      <c r="I166" s="206">
        <v>45639</v>
      </c>
      <c r="J166" s="206">
        <v>46752</v>
      </c>
      <c r="K166" s="239"/>
      <c r="L166" s="210" t="s">
        <v>508</v>
      </c>
      <c r="M166" s="207" t="s">
        <v>184</v>
      </c>
      <c r="N166" s="246"/>
      <c r="O166" s="200" t="s">
        <v>152</v>
      </c>
      <c r="P166" s="200"/>
      <c r="Q166" s="200"/>
      <c r="R166" s="200"/>
      <c r="S166" s="200"/>
      <c r="T166" s="200"/>
      <c r="U166" s="224">
        <v>1134000</v>
      </c>
      <c r="V166" s="200"/>
      <c r="W166" s="200"/>
      <c r="X166" s="246"/>
      <c r="Y166" s="247"/>
      <c r="Z166" s="340">
        <f>IF( tblESD[[#This Row],[Κατηγορία]] = "Έργο",  COUNTIF(tblESD[Α/Α Δραστηριότητας],TRIM(tblESD[[#This Row],[Α/Α Δραστηριότητας]]) &amp; ".*"),"")</f>
        <v>3</v>
      </c>
      <c r="AA166" s="341"/>
      <c r="AB166" s="342">
        <v>145</v>
      </c>
      <c r="AC166" s="343"/>
    </row>
    <row r="167" spans="1:29" ht="25.5" x14ac:dyDescent="0.25">
      <c r="A167" s="248" t="s">
        <v>148</v>
      </c>
      <c r="B167" s="296" t="s">
        <v>509</v>
      </c>
      <c r="C167" s="248" t="s">
        <v>510</v>
      </c>
      <c r="D167" s="248"/>
      <c r="E167" s="216" t="s">
        <v>142</v>
      </c>
      <c r="F167" s="216" t="s">
        <v>123</v>
      </c>
      <c r="G167" s="216" t="s">
        <v>201</v>
      </c>
      <c r="H167" s="215" t="s">
        <v>152</v>
      </c>
      <c r="I167" s="249"/>
      <c r="J167" s="202">
        <v>46203</v>
      </c>
      <c r="K167" s="219"/>
      <c r="L167" s="219"/>
      <c r="M167" s="221"/>
      <c r="N167" s="221"/>
      <c r="O167" s="219"/>
      <c r="P167" s="219"/>
      <c r="Q167" s="219"/>
      <c r="R167" s="219"/>
      <c r="S167" s="219"/>
      <c r="T167" s="219"/>
      <c r="U167" s="250"/>
      <c r="V167" s="219"/>
      <c r="W167" s="219"/>
      <c r="X167" s="221"/>
      <c r="Y167" s="221"/>
      <c r="Z167" s="240"/>
      <c r="AA167" s="241"/>
      <c r="AB167" s="342">
        <v>146</v>
      </c>
      <c r="AC167" s="343"/>
    </row>
    <row r="168" spans="1:29" ht="25.5" x14ac:dyDescent="0.25">
      <c r="A168" s="248" t="s">
        <v>148</v>
      </c>
      <c r="B168" s="296" t="s">
        <v>511</v>
      </c>
      <c r="C168" s="248" t="s">
        <v>512</v>
      </c>
      <c r="D168" s="248"/>
      <c r="E168" s="216" t="s">
        <v>142</v>
      </c>
      <c r="F168" s="216" t="s">
        <v>123</v>
      </c>
      <c r="G168" s="216" t="s">
        <v>201</v>
      </c>
      <c r="H168" s="215" t="s">
        <v>152</v>
      </c>
      <c r="I168" s="249"/>
      <c r="J168" s="202">
        <v>46295</v>
      </c>
      <c r="K168" s="219"/>
      <c r="L168" s="219"/>
      <c r="M168" s="221"/>
      <c r="N168" s="221"/>
      <c r="O168" s="219"/>
      <c r="P168" s="219"/>
      <c r="Q168" s="219"/>
      <c r="R168" s="219"/>
      <c r="S168" s="219"/>
      <c r="T168" s="219"/>
      <c r="U168" s="250"/>
      <c r="V168" s="219"/>
      <c r="W168" s="219"/>
      <c r="X168" s="221"/>
      <c r="Y168" s="221"/>
      <c r="Z168" s="240"/>
      <c r="AA168" s="241"/>
      <c r="AB168" s="342">
        <v>147</v>
      </c>
      <c r="AC168" s="343"/>
    </row>
    <row r="169" spans="1:29" ht="25.5" x14ac:dyDescent="0.25">
      <c r="A169" s="248" t="s">
        <v>148</v>
      </c>
      <c r="B169" s="296" t="s">
        <v>513</v>
      </c>
      <c r="C169" s="248" t="s">
        <v>514</v>
      </c>
      <c r="D169" s="212"/>
      <c r="E169" s="216" t="s">
        <v>142</v>
      </c>
      <c r="F169" s="216" t="s">
        <v>123</v>
      </c>
      <c r="G169" s="216" t="s">
        <v>201</v>
      </c>
      <c r="H169" s="215" t="s">
        <v>152</v>
      </c>
      <c r="I169" s="203"/>
      <c r="J169" s="203">
        <v>46356</v>
      </c>
      <c r="K169" s="217"/>
      <c r="L169" s="211"/>
      <c r="M169" s="204"/>
      <c r="N169" s="218"/>
      <c r="O169" s="219"/>
      <c r="P169" s="219"/>
      <c r="Q169" s="219"/>
      <c r="R169" s="219"/>
      <c r="S169" s="219"/>
      <c r="T169" s="219"/>
      <c r="U169" s="220"/>
      <c r="V169" s="219"/>
      <c r="W169" s="219"/>
      <c r="X169" s="218"/>
      <c r="Y169" s="221"/>
      <c r="Z169" s="340" t="str">
        <f>IF( tblESD[[#This Row],[Κατηγορία]] = "Έργο",  COUNTIF(tblESD[Α/Α Δραστηριότητας],TRIM(tblESD[[#This Row],[Α/Α Δραστηριότητας]]) &amp; ".*"),"")</f>
        <v/>
      </c>
      <c r="AA169" s="341"/>
      <c r="AB169" s="342">
        <v>148</v>
      </c>
      <c r="AC169" s="343"/>
    </row>
    <row r="170" spans="1:29" s="241" customFormat="1" ht="63.75" x14ac:dyDescent="0.25">
      <c r="A170" s="235" t="s">
        <v>138</v>
      </c>
      <c r="B170" s="245" t="s">
        <v>515</v>
      </c>
      <c r="C170" s="235" t="s">
        <v>516</v>
      </c>
      <c r="D170" s="383" t="s">
        <v>1289</v>
      </c>
      <c r="E170" s="237" t="s">
        <v>142</v>
      </c>
      <c r="F170" s="237" t="s">
        <v>123</v>
      </c>
      <c r="G170" s="237" t="s">
        <v>451</v>
      </c>
      <c r="H170" s="238"/>
      <c r="I170" s="206">
        <v>45292</v>
      </c>
      <c r="J170" s="206">
        <v>46326</v>
      </c>
      <c r="K170" s="239"/>
      <c r="L170" s="210" t="s">
        <v>478</v>
      </c>
      <c r="M170" s="207" t="s">
        <v>184</v>
      </c>
      <c r="N170" s="246"/>
      <c r="O170" s="200"/>
      <c r="P170" s="200"/>
      <c r="Q170" s="200"/>
      <c r="R170" s="200"/>
      <c r="S170" s="200"/>
      <c r="T170" s="200" t="s">
        <v>517</v>
      </c>
      <c r="U170" s="224">
        <v>6220000</v>
      </c>
      <c r="V170" s="200"/>
      <c r="W170" s="200"/>
      <c r="X170" s="246"/>
      <c r="Y170" s="247"/>
      <c r="Z170" s="340">
        <f>IF( tblESD[[#This Row],[Κατηγορία]] = "Έργο",  COUNTIF(tblESD[Α/Α Δραστηριότητας],TRIM(tblESD[[#This Row],[Α/Α Δραστηριότητας]]) &amp; ".*"),"")</f>
        <v>2</v>
      </c>
      <c r="AA170" s="341"/>
      <c r="AB170" s="342">
        <v>149</v>
      </c>
      <c r="AC170" s="240"/>
    </row>
    <row r="171" spans="1:29" x14ac:dyDescent="0.25">
      <c r="A171" s="248" t="s">
        <v>148</v>
      </c>
      <c r="B171" s="296" t="s">
        <v>518</v>
      </c>
      <c r="C171" s="248" t="s">
        <v>484</v>
      </c>
      <c r="D171" s="212"/>
      <c r="E171" s="216" t="s">
        <v>142</v>
      </c>
      <c r="F171" s="216" t="s">
        <v>123</v>
      </c>
      <c r="G171" s="216" t="s">
        <v>451</v>
      </c>
      <c r="H171" s="215" t="s">
        <v>152</v>
      </c>
      <c r="I171" s="203"/>
      <c r="J171" s="203">
        <v>46112</v>
      </c>
      <c r="K171" s="217"/>
      <c r="L171" s="211"/>
      <c r="M171" s="204"/>
      <c r="N171" s="218"/>
      <c r="O171" s="219"/>
      <c r="P171" s="219"/>
      <c r="Q171" s="219"/>
      <c r="R171" s="219"/>
      <c r="S171" s="219"/>
      <c r="T171" s="219"/>
      <c r="U171" s="220"/>
      <c r="V171" s="219"/>
      <c r="W171" s="219"/>
      <c r="X171" s="218"/>
      <c r="Y171" s="221"/>
      <c r="Z171" s="340" t="str">
        <f>IF( tblESD[[#This Row],[Κατηγορία]] = "Έργο",  COUNTIF(tblESD[Α/Α Δραστηριότητας],TRIM(tblESD[[#This Row],[Α/Α Δραστηριότητας]]) &amp; ".*"),"")</f>
        <v/>
      </c>
      <c r="AA171" s="346"/>
      <c r="AB171" s="342">
        <v>150</v>
      </c>
      <c r="AC171" s="343"/>
    </row>
    <row r="172" spans="1:29" ht="38.25" x14ac:dyDescent="0.25">
      <c r="A172" s="248" t="s">
        <v>148</v>
      </c>
      <c r="B172" s="296" t="s">
        <v>519</v>
      </c>
      <c r="C172" s="248" t="s">
        <v>520</v>
      </c>
      <c r="D172" s="212"/>
      <c r="E172" s="216" t="s">
        <v>142</v>
      </c>
      <c r="F172" s="216" t="s">
        <v>123</v>
      </c>
      <c r="G172" s="216" t="s">
        <v>201</v>
      </c>
      <c r="H172" s="215" t="s">
        <v>152</v>
      </c>
      <c r="I172" s="203"/>
      <c r="J172" s="203">
        <v>46326</v>
      </c>
      <c r="K172" s="217"/>
      <c r="L172" s="211"/>
      <c r="M172" s="204"/>
      <c r="N172" s="218"/>
      <c r="O172" s="219"/>
      <c r="P172" s="219"/>
      <c r="Q172" s="219"/>
      <c r="R172" s="219"/>
      <c r="S172" s="219"/>
      <c r="T172" s="219"/>
      <c r="U172" s="220"/>
      <c r="V172" s="219"/>
      <c r="W172" s="219"/>
      <c r="X172" s="218"/>
      <c r="Y172" s="221"/>
      <c r="Z172" s="340" t="str">
        <f>IF( tblESD[[#This Row],[Κατηγορία]] = "Έργο",  COUNTIF(tblESD[Α/Α Δραστηριότητας],TRIM(tblESD[[#This Row],[Α/Α Δραστηριότητας]]) &amp; ".*"),"")</f>
        <v/>
      </c>
      <c r="AA172" s="346"/>
      <c r="AB172" s="342">
        <v>151</v>
      </c>
      <c r="AC172" s="343"/>
    </row>
    <row r="173" spans="1:29" ht="36" x14ac:dyDescent="0.25">
      <c r="A173" s="314" t="s">
        <v>134</v>
      </c>
      <c r="B173" s="315" t="s">
        <v>521</v>
      </c>
      <c r="C173" s="227" t="s">
        <v>522</v>
      </c>
      <c r="D173" s="381" t="s">
        <v>523</v>
      </c>
      <c r="E173" s="228"/>
      <c r="F173" s="228"/>
      <c r="G173" s="228"/>
      <c r="H173" s="229"/>
      <c r="I173" s="230"/>
      <c r="J173" s="230"/>
      <c r="K173" s="231"/>
      <c r="L173" s="232" t="s">
        <v>478</v>
      </c>
      <c r="M173" s="214"/>
      <c r="N173" s="243"/>
      <c r="O173" s="233"/>
      <c r="P173" s="233"/>
      <c r="Q173" s="233"/>
      <c r="R173" s="233"/>
      <c r="S173" s="233"/>
      <c r="T173" s="233"/>
      <c r="U173" s="234"/>
      <c r="V173" s="233"/>
      <c r="W173" s="233"/>
      <c r="X173" s="243"/>
      <c r="Y173" s="244"/>
      <c r="Z173" s="340" t="str">
        <f>IF( tblESD[[#This Row],[Κατηγορία]] = "Έργο",  COUNTIF(tblESD[Α/Α Δραστηριότητας],TRIM(tblESD[[#This Row],[Α/Α Δραστηριότητας]]) &amp; ".*"),"")</f>
        <v/>
      </c>
      <c r="AA173" s="346"/>
      <c r="AB173" s="342">
        <v>152</v>
      </c>
      <c r="AC173" s="343"/>
    </row>
    <row r="174" spans="1:29" ht="60" x14ac:dyDescent="0.25">
      <c r="A174" s="269" t="s">
        <v>138</v>
      </c>
      <c r="B174" s="251" t="s">
        <v>524</v>
      </c>
      <c r="C174" s="235" t="s">
        <v>1250</v>
      </c>
      <c r="D174" s="383" t="s">
        <v>525</v>
      </c>
      <c r="E174" s="237" t="s">
        <v>152</v>
      </c>
      <c r="F174" s="237" t="s">
        <v>206</v>
      </c>
      <c r="G174" s="237" t="s">
        <v>526</v>
      </c>
      <c r="H174" s="238"/>
      <c r="I174" s="206">
        <v>45323</v>
      </c>
      <c r="J174" s="206">
        <v>46630</v>
      </c>
      <c r="K174" s="239" t="s">
        <v>527</v>
      </c>
      <c r="L174" s="210" t="s">
        <v>478</v>
      </c>
      <c r="M174" s="207" t="s">
        <v>184</v>
      </c>
      <c r="N174" s="246"/>
      <c r="O174" s="200"/>
      <c r="P174" s="200"/>
      <c r="Q174" s="200"/>
      <c r="R174" s="200"/>
      <c r="S174" s="200"/>
      <c r="T174" s="200" t="s">
        <v>497</v>
      </c>
      <c r="U174" s="224">
        <v>6000000</v>
      </c>
      <c r="V174" s="200"/>
      <c r="W174" s="200"/>
      <c r="X174" s="246"/>
      <c r="Y174" s="247" t="s">
        <v>528</v>
      </c>
      <c r="Z174" s="340">
        <f>IF( tblESD[[#This Row],[Κατηγορία]] = "Έργο",  COUNTIF(tblESD[Α/Α Δραστηριότητας],TRIM(tblESD[[#This Row],[Α/Α Δραστηριότητας]]) &amp; ".*"),"")</f>
        <v>5</v>
      </c>
      <c r="AA174" s="346"/>
      <c r="AB174" s="342">
        <v>153</v>
      </c>
      <c r="AC174" s="343"/>
    </row>
    <row r="175" spans="1:29" s="241" customFormat="1" ht="35.25" customHeight="1" x14ac:dyDescent="0.25">
      <c r="A175" s="248" t="s">
        <v>148</v>
      </c>
      <c r="B175" s="296" t="s">
        <v>529</v>
      </c>
      <c r="C175" s="248" t="s">
        <v>1269</v>
      </c>
      <c r="D175" s="212"/>
      <c r="E175" s="216" t="s">
        <v>152</v>
      </c>
      <c r="F175" s="216" t="s">
        <v>206</v>
      </c>
      <c r="G175" s="216" t="s">
        <v>983</v>
      </c>
      <c r="H175" s="215" t="s">
        <v>142</v>
      </c>
      <c r="I175" s="203"/>
      <c r="J175" s="203">
        <v>46063</v>
      </c>
      <c r="K175" s="217"/>
      <c r="L175" s="211"/>
      <c r="M175" s="204"/>
      <c r="N175" s="218"/>
      <c r="O175" s="219"/>
      <c r="P175" s="219"/>
      <c r="Q175" s="219"/>
      <c r="R175" s="219"/>
      <c r="S175" s="219"/>
      <c r="T175" s="219"/>
      <c r="U175" s="220"/>
      <c r="V175" s="219"/>
      <c r="W175" s="219"/>
      <c r="X175" s="218"/>
      <c r="Y175" s="221"/>
      <c r="Z175" s="222" t="str">
        <f>IF( tblESD[[#This Row],[Κατηγορία]] = "Έργο",  COUNTIF(tblESD[Α/Α Δραστηριότητας],TRIM(tblESD[[#This Row],[Α/Α Δραστηριότητας]]) &amp; ".*"),"")</f>
        <v/>
      </c>
      <c r="AA175" s="368"/>
      <c r="AB175" s="366">
        <v>154</v>
      </c>
      <c r="AC175" s="240"/>
    </row>
    <row r="176" spans="1:29" s="241" customFormat="1" x14ac:dyDescent="0.25">
      <c r="A176" s="248" t="s">
        <v>148</v>
      </c>
      <c r="B176" s="296" t="s">
        <v>532</v>
      </c>
      <c r="C176" s="248" t="s">
        <v>1211</v>
      </c>
      <c r="D176" s="212"/>
      <c r="E176" s="216" t="s">
        <v>152</v>
      </c>
      <c r="F176" s="216" t="s">
        <v>206</v>
      </c>
      <c r="G176" s="216" t="s">
        <v>991</v>
      </c>
      <c r="H176" s="215" t="s">
        <v>142</v>
      </c>
      <c r="I176" s="203"/>
      <c r="J176" s="203">
        <v>46142</v>
      </c>
      <c r="K176" s="217"/>
      <c r="L176" s="211"/>
      <c r="M176" s="204"/>
      <c r="N176" s="218"/>
      <c r="O176" s="219"/>
      <c r="P176" s="219"/>
      <c r="Q176" s="219"/>
      <c r="R176" s="219"/>
      <c r="S176" s="219"/>
      <c r="T176" s="219"/>
      <c r="U176" s="220"/>
      <c r="V176" s="219"/>
      <c r="W176" s="219"/>
      <c r="X176" s="218"/>
      <c r="Y176" s="221"/>
      <c r="Z176" s="222" t="str">
        <f>IF( tblESD[[#This Row],[Κατηγορία]] = "Έργο",  COUNTIF(tblESD[Α/Α Δραστηριότητας],TRIM(tblESD[[#This Row],[Α/Α Δραστηριότητας]]) &amp; ".*"),"")</f>
        <v/>
      </c>
      <c r="AA176" s="368"/>
      <c r="AB176" s="366">
        <v>155</v>
      </c>
      <c r="AC176" s="240"/>
    </row>
    <row r="177" spans="1:29" ht="33.75" customHeight="1" x14ac:dyDescent="0.25">
      <c r="A177" s="248" t="s">
        <v>148</v>
      </c>
      <c r="B177" s="296" t="s">
        <v>534</v>
      </c>
      <c r="C177" s="248" t="s">
        <v>530</v>
      </c>
      <c r="D177" s="212"/>
      <c r="E177" s="216" t="s">
        <v>152</v>
      </c>
      <c r="F177" s="216" t="s">
        <v>206</v>
      </c>
      <c r="G177" s="216" t="s">
        <v>991</v>
      </c>
      <c r="H177" s="215" t="s">
        <v>142</v>
      </c>
      <c r="I177" s="203"/>
      <c r="J177" s="203">
        <v>46173</v>
      </c>
      <c r="K177" s="217"/>
      <c r="L177" s="211"/>
      <c r="M177" s="204"/>
      <c r="N177" s="218"/>
      <c r="O177" s="219"/>
      <c r="P177" s="219"/>
      <c r="Q177" s="219"/>
      <c r="R177" s="219"/>
      <c r="S177" s="219"/>
      <c r="T177" s="219"/>
      <c r="U177" s="220"/>
      <c r="V177" s="219"/>
      <c r="W177" s="219"/>
      <c r="X177" s="218"/>
      <c r="Y177" s="221"/>
      <c r="Z177" s="347" t="str">
        <f>IF( tblESD[[#This Row],[Κατηγορία]] = "Έργο",  COUNTIF(tblESD[Α/Α Δραστηριότητας],TRIM(tblESD[[#This Row],[Α/Α Δραστηριότητας]]) &amp; ".*"),"")</f>
        <v/>
      </c>
      <c r="AA177" s="346"/>
      <c r="AB177" s="342">
        <v>156</v>
      </c>
      <c r="AC177" s="343"/>
    </row>
    <row r="178" spans="1:29" s="241" customFormat="1" ht="28.5" customHeight="1" x14ac:dyDescent="0.25">
      <c r="A178" s="248" t="s">
        <v>148</v>
      </c>
      <c r="B178" s="296" t="s">
        <v>1209</v>
      </c>
      <c r="C178" s="248" t="s">
        <v>533</v>
      </c>
      <c r="D178" s="212"/>
      <c r="E178" s="216" t="s">
        <v>152</v>
      </c>
      <c r="F178" s="216" t="s">
        <v>206</v>
      </c>
      <c r="G178" s="216" t="s">
        <v>991</v>
      </c>
      <c r="H178" s="215" t="s">
        <v>142</v>
      </c>
      <c r="I178" s="203"/>
      <c r="J178" s="203">
        <v>46265</v>
      </c>
      <c r="K178" s="217"/>
      <c r="L178" s="211"/>
      <c r="M178" s="204"/>
      <c r="N178" s="218"/>
      <c r="O178" s="219"/>
      <c r="P178" s="219"/>
      <c r="Q178" s="219"/>
      <c r="R178" s="219"/>
      <c r="S178" s="219"/>
      <c r="T178" s="219"/>
      <c r="U178" s="220"/>
      <c r="V178" s="219"/>
      <c r="W178" s="219"/>
      <c r="X178" s="218"/>
      <c r="Y178" s="221"/>
      <c r="Z178" s="347" t="str">
        <f>IF( tblESD[[#This Row],[Κατηγορία]] = "Έργο",  COUNTIF(tblESD[Α/Α Δραστηριότητας],TRIM(tblESD[[#This Row],[Α/Α Δραστηριότητας]]) &amp; ".*"),"")</f>
        <v/>
      </c>
      <c r="AA178" s="346"/>
      <c r="AB178" s="342"/>
      <c r="AC178" s="240"/>
    </row>
    <row r="179" spans="1:29" s="241" customFormat="1" x14ac:dyDescent="0.25">
      <c r="A179" s="248" t="s">
        <v>148</v>
      </c>
      <c r="B179" s="296" t="s">
        <v>1210</v>
      </c>
      <c r="C179" s="248" t="s">
        <v>535</v>
      </c>
      <c r="D179" s="212"/>
      <c r="E179" s="216" t="s">
        <v>152</v>
      </c>
      <c r="F179" s="216" t="s">
        <v>206</v>
      </c>
      <c r="G179" s="216" t="s">
        <v>201</v>
      </c>
      <c r="H179" s="215" t="s">
        <v>142</v>
      </c>
      <c r="I179" s="203"/>
      <c r="J179" s="203">
        <v>46356</v>
      </c>
      <c r="K179" s="217"/>
      <c r="L179" s="211"/>
      <c r="M179" s="204"/>
      <c r="N179" s="218"/>
      <c r="O179" s="219"/>
      <c r="P179" s="219"/>
      <c r="Q179" s="219"/>
      <c r="R179" s="219"/>
      <c r="S179" s="219"/>
      <c r="T179" s="219"/>
      <c r="U179" s="220"/>
      <c r="V179" s="219"/>
      <c r="W179" s="219"/>
      <c r="X179" s="218"/>
      <c r="Y179" s="221"/>
      <c r="Z179" s="347" t="str">
        <f>IF( tblESD[[#This Row],[Κατηγορία]] = "Έργο",  COUNTIF(tblESD[Α/Α Δραστηριότητας],TRIM(tblESD[[#This Row],[Α/Α Δραστηριότητας]]) &amp; ".*"),"")</f>
        <v/>
      </c>
      <c r="AA179" s="346"/>
      <c r="AB179" s="342"/>
      <c r="AC179" s="240"/>
    </row>
    <row r="180" spans="1:29" s="241" customFormat="1" ht="60" x14ac:dyDescent="0.25">
      <c r="A180" s="190" t="s">
        <v>138</v>
      </c>
      <c r="B180" s="294" t="s">
        <v>536</v>
      </c>
      <c r="C180" s="190" t="s">
        <v>537</v>
      </c>
      <c r="D180" s="383" t="s">
        <v>538</v>
      </c>
      <c r="E180" s="237" t="s">
        <v>142</v>
      </c>
      <c r="F180" s="237" t="s">
        <v>206</v>
      </c>
      <c r="G180" s="237" t="s">
        <v>469</v>
      </c>
      <c r="H180" s="238"/>
      <c r="I180" s="206">
        <v>45456</v>
      </c>
      <c r="J180" s="206">
        <v>46295</v>
      </c>
      <c r="K180" s="239"/>
      <c r="L180" s="210" t="s">
        <v>478</v>
      </c>
      <c r="M180" s="207" t="s">
        <v>184</v>
      </c>
      <c r="N180" s="246"/>
      <c r="O180" s="200"/>
      <c r="P180" s="200"/>
      <c r="Q180" s="200"/>
      <c r="R180" s="200"/>
      <c r="S180" s="200"/>
      <c r="T180" s="200" t="s">
        <v>482</v>
      </c>
      <c r="U180" s="224">
        <v>993000</v>
      </c>
      <c r="V180" s="200"/>
      <c r="W180" s="200"/>
      <c r="X180" s="246"/>
      <c r="Y180" s="247" t="s">
        <v>528</v>
      </c>
      <c r="Z180" s="347">
        <f>IF( tblESD[[#This Row],[Κατηγορία]] = "Έργο",  COUNTIF(tblESD[Α/Α Δραστηριότητας],TRIM(tblESD[[#This Row],[Α/Α Δραστηριότητας]]) &amp; ".*"),"")</f>
        <v>2</v>
      </c>
      <c r="AA180" s="346"/>
      <c r="AB180" s="342">
        <v>157</v>
      </c>
      <c r="AC180" s="240"/>
    </row>
    <row r="181" spans="1:29" ht="25.5" x14ac:dyDescent="0.25">
      <c r="A181" s="204" t="s">
        <v>148</v>
      </c>
      <c r="B181" s="316" t="s">
        <v>539</v>
      </c>
      <c r="C181" s="215" t="s">
        <v>1252</v>
      </c>
      <c r="D181" s="212"/>
      <c r="E181" s="216" t="s">
        <v>142</v>
      </c>
      <c r="F181" s="216" t="s">
        <v>206</v>
      </c>
      <c r="G181" s="216" t="s">
        <v>451</v>
      </c>
      <c r="H181" s="215" t="s">
        <v>152</v>
      </c>
      <c r="I181" s="203"/>
      <c r="J181" s="203">
        <v>46112</v>
      </c>
      <c r="K181" s="217"/>
      <c r="L181" s="211"/>
      <c r="M181" s="204"/>
      <c r="N181" s="218"/>
      <c r="O181" s="219"/>
      <c r="P181" s="219"/>
      <c r="Q181" s="219"/>
      <c r="R181" s="219"/>
      <c r="S181" s="219"/>
      <c r="T181" s="219"/>
      <c r="U181" s="220"/>
      <c r="V181" s="219"/>
      <c r="W181" s="219"/>
      <c r="X181" s="218"/>
      <c r="Y181" s="221"/>
      <c r="Z181" s="347" t="str">
        <f>IF( tblESD[[#This Row],[Κατηγορία]] = "Έργο",  COUNTIF(tblESD[Α/Α Δραστηριότητας],TRIM(tblESD[[#This Row],[Α/Α Δραστηριότητας]]) &amp; ".*"),"")</f>
        <v/>
      </c>
      <c r="AA181" s="346"/>
      <c r="AB181" s="342">
        <v>158</v>
      </c>
      <c r="AC181" s="343"/>
    </row>
    <row r="182" spans="1:29" s="241" customFormat="1" ht="25.5" x14ac:dyDescent="0.25">
      <c r="A182" s="204" t="s">
        <v>148</v>
      </c>
      <c r="B182" s="316" t="s">
        <v>540</v>
      </c>
      <c r="C182" s="215" t="s">
        <v>541</v>
      </c>
      <c r="D182" s="212"/>
      <c r="E182" s="216" t="s">
        <v>142</v>
      </c>
      <c r="F182" s="216" t="s">
        <v>206</v>
      </c>
      <c r="G182" s="216" t="s">
        <v>201</v>
      </c>
      <c r="H182" s="215" t="s">
        <v>152</v>
      </c>
      <c r="I182" s="203"/>
      <c r="J182" s="203">
        <v>46295</v>
      </c>
      <c r="K182" s="217"/>
      <c r="L182" s="211"/>
      <c r="M182" s="204"/>
      <c r="N182" s="218"/>
      <c r="O182" s="219"/>
      <c r="P182" s="219"/>
      <c r="Q182" s="219"/>
      <c r="R182" s="219"/>
      <c r="S182" s="219"/>
      <c r="T182" s="219"/>
      <c r="U182" s="220"/>
      <c r="V182" s="219"/>
      <c r="W182" s="219"/>
      <c r="X182" s="218"/>
      <c r="Y182" s="221"/>
      <c r="Z182" s="347" t="str">
        <f>IF( tblESD[[#This Row],[Κατηγορία]] = "Έργο",  COUNTIF(tblESD[Α/Α Δραστηριότητας],TRIM(tblESD[[#This Row],[Α/Α Δραστηριότητας]]) &amp; ".*"),"")</f>
        <v/>
      </c>
      <c r="AA182" s="346"/>
      <c r="AB182" s="342">
        <v>159</v>
      </c>
      <c r="AC182" s="240"/>
    </row>
    <row r="183" spans="1:29" ht="72" x14ac:dyDescent="0.25">
      <c r="A183" s="269" t="s">
        <v>138</v>
      </c>
      <c r="B183" s="251" t="s">
        <v>542</v>
      </c>
      <c r="C183" s="235" t="s">
        <v>1290</v>
      </c>
      <c r="D183" s="383" t="s">
        <v>543</v>
      </c>
      <c r="E183" s="237" t="s">
        <v>152</v>
      </c>
      <c r="F183" s="237" t="s">
        <v>206</v>
      </c>
      <c r="G183" s="237" t="s">
        <v>544</v>
      </c>
      <c r="H183" s="238"/>
      <c r="I183" s="206">
        <v>45658</v>
      </c>
      <c r="J183" s="206">
        <v>46356</v>
      </c>
      <c r="K183" s="239"/>
      <c r="L183" s="210" t="s">
        <v>478</v>
      </c>
      <c r="M183" s="207" t="s">
        <v>184</v>
      </c>
      <c r="N183" s="246"/>
      <c r="O183" s="200"/>
      <c r="P183" s="200"/>
      <c r="Q183" s="200" t="s">
        <v>152</v>
      </c>
      <c r="R183" s="200"/>
      <c r="S183" s="200"/>
      <c r="T183" s="200" t="s">
        <v>545</v>
      </c>
      <c r="U183" s="224">
        <v>55142.35</v>
      </c>
      <c r="V183" s="200"/>
      <c r="W183" s="200"/>
      <c r="X183" s="246"/>
      <c r="Y183" s="247"/>
      <c r="Z183" s="347">
        <f>IF( tblESD[[#This Row],[Κατηγορία]] = "Έργο",  COUNTIF(tblESD[Α/Α Δραστηριότητας],TRIM(tblESD[[#This Row],[Α/Α Δραστηριότητας]]) &amp; ".*"),"")</f>
        <v>4</v>
      </c>
      <c r="AA183" s="346"/>
      <c r="AB183" s="342">
        <v>160</v>
      </c>
      <c r="AC183" s="343"/>
    </row>
    <row r="184" spans="1:29" s="241" customFormat="1" ht="25.5" x14ac:dyDescent="0.25">
      <c r="A184" s="204" t="s">
        <v>148</v>
      </c>
      <c r="B184" s="316" t="s">
        <v>546</v>
      </c>
      <c r="C184" s="215" t="s">
        <v>547</v>
      </c>
      <c r="D184" s="212"/>
      <c r="E184" s="216" t="s">
        <v>152</v>
      </c>
      <c r="F184" s="216" t="s">
        <v>206</v>
      </c>
      <c r="G184" s="216" t="s">
        <v>548</v>
      </c>
      <c r="H184" s="215" t="s">
        <v>142</v>
      </c>
      <c r="I184" s="203"/>
      <c r="J184" s="203">
        <v>46111</v>
      </c>
      <c r="K184" s="217"/>
      <c r="L184" s="211"/>
      <c r="M184" s="204"/>
      <c r="N184" s="218"/>
      <c r="O184" s="219"/>
      <c r="P184" s="219"/>
      <c r="Q184" s="219"/>
      <c r="R184" s="219"/>
      <c r="S184" s="219"/>
      <c r="T184" s="219"/>
      <c r="U184" s="220"/>
      <c r="V184" s="219"/>
      <c r="W184" s="219"/>
      <c r="X184" s="218"/>
      <c r="Y184" s="221"/>
      <c r="Z184" s="347" t="str">
        <f>IF( tblESD[[#This Row],[Κατηγορία]] = "Έργο",  COUNTIF(tblESD[Α/Α Δραστηριότητας],TRIM(tblESD[[#This Row],[Α/Α Δραστηριότητας]]) &amp; ".*"),"")</f>
        <v/>
      </c>
      <c r="AA184" s="346"/>
      <c r="AB184" s="342">
        <v>161</v>
      </c>
      <c r="AC184" s="240"/>
    </row>
    <row r="185" spans="1:29" ht="25.5" x14ac:dyDescent="0.25">
      <c r="A185" s="204" t="s">
        <v>148</v>
      </c>
      <c r="B185" s="316" t="s">
        <v>549</v>
      </c>
      <c r="C185" s="215" t="s">
        <v>1291</v>
      </c>
      <c r="D185" s="212"/>
      <c r="E185" s="216" t="s">
        <v>152</v>
      </c>
      <c r="F185" s="216" t="s">
        <v>206</v>
      </c>
      <c r="G185" s="216" t="s">
        <v>548</v>
      </c>
      <c r="H185" s="215" t="s">
        <v>142</v>
      </c>
      <c r="I185" s="203"/>
      <c r="J185" s="203">
        <v>46203</v>
      </c>
      <c r="K185" s="217"/>
      <c r="L185" s="211"/>
      <c r="M185" s="204"/>
      <c r="N185" s="218"/>
      <c r="O185" s="219"/>
      <c r="P185" s="219"/>
      <c r="Q185" s="219"/>
      <c r="R185" s="219"/>
      <c r="S185" s="219"/>
      <c r="T185" s="219"/>
      <c r="U185" s="220"/>
      <c r="V185" s="219"/>
      <c r="W185" s="219"/>
      <c r="X185" s="218"/>
      <c r="Y185" s="221"/>
      <c r="Z185" s="347" t="str">
        <f>IF( tblESD[[#This Row],[Κατηγορία]] = "Έργο",  COUNTIF(tblESD[Α/Α Δραστηριότητας],TRIM(tblESD[[#This Row],[Α/Α Δραστηριότητας]]) &amp; ".*"),"")</f>
        <v/>
      </c>
      <c r="AA185" s="346"/>
      <c r="AB185" s="342">
        <v>162</v>
      </c>
      <c r="AC185" s="343"/>
    </row>
    <row r="186" spans="1:29" s="241" customFormat="1" ht="38.25" x14ac:dyDescent="0.25">
      <c r="A186" s="204" t="s">
        <v>148</v>
      </c>
      <c r="B186" s="316" t="s">
        <v>550</v>
      </c>
      <c r="C186" s="215" t="s">
        <v>551</v>
      </c>
      <c r="D186" s="212"/>
      <c r="E186" s="216" t="s">
        <v>152</v>
      </c>
      <c r="F186" s="216" t="s">
        <v>206</v>
      </c>
      <c r="G186" s="216" t="s">
        <v>548</v>
      </c>
      <c r="H186" s="215" t="s">
        <v>142</v>
      </c>
      <c r="I186" s="203"/>
      <c r="J186" s="203">
        <v>46295</v>
      </c>
      <c r="K186" s="217"/>
      <c r="L186" s="211"/>
      <c r="M186" s="204"/>
      <c r="N186" s="218"/>
      <c r="O186" s="219"/>
      <c r="P186" s="219"/>
      <c r="Q186" s="219"/>
      <c r="R186" s="219"/>
      <c r="S186" s="219"/>
      <c r="T186" s="219"/>
      <c r="U186" s="220"/>
      <c r="V186" s="219"/>
      <c r="W186" s="219"/>
      <c r="X186" s="218"/>
      <c r="Y186" s="221"/>
      <c r="Z186" s="347" t="str">
        <f>IF( tblESD[[#This Row],[Κατηγορία]] = "Έργο",  COUNTIF(tblESD[Α/Α Δραστηριότητας],TRIM(tblESD[[#This Row],[Α/Α Δραστηριότητας]]) &amp; ".*"),"")</f>
        <v/>
      </c>
      <c r="AA186" s="346"/>
      <c r="AB186" s="342">
        <v>163</v>
      </c>
      <c r="AC186" s="240"/>
    </row>
    <row r="187" spans="1:29" s="241" customFormat="1" ht="51" x14ac:dyDescent="0.25">
      <c r="A187" s="204" t="s">
        <v>148</v>
      </c>
      <c r="B187" s="316" t="s">
        <v>552</v>
      </c>
      <c r="C187" s="215" t="s">
        <v>553</v>
      </c>
      <c r="D187" s="212"/>
      <c r="E187" s="216" t="s">
        <v>152</v>
      </c>
      <c r="F187" s="216" t="s">
        <v>206</v>
      </c>
      <c r="G187" s="216" t="s">
        <v>548</v>
      </c>
      <c r="H187" s="215" t="s">
        <v>142</v>
      </c>
      <c r="I187" s="203"/>
      <c r="J187" s="203">
        <v>46356</v>
      </c>
      <c r="K187" s="217"/>
      <c r="L187" s="211"/>
      <c r="M187" s="204"/>
      <c r="N187" s="218"/>
      <c r="O187" s="219"/>
      <c r="P187" s="219"/>
      <c r="Q187" s="219"/>
      <c r="R187" s="219"/>
      <c r="S187" s="219"/>
      <c r="T187" s="219"/>
      <c r="U187" s="220"/>
      <c r="V187" s="219"/>
      <c r="W187" s="219"/>
      <c r="X187" s="218"/>
      <c r="Y187" s="221"/>
      <c r="Z187" s="347" t="str">
        <f>IF( tblESD[[#This Row],[Κατηγορία]] = "Έργο",  COUNTIF(tblESD[Α/Α Δραστηριότητας],TRIM(tblESD[[#This Row],[Α/Α Δραστηριότητας]]) &amp; ".*"),"")</f>
        <v/>
      </c>
      <c r="AA187" s="346"/>
      <c r="AB187" s="342">
        <v>164</v>
      </c>
      <c r="AC187" s="240"/>
    </row>
    <row r="188" spans="1:29" s="241" customFormat="1" ht="36" x14ac:dyDescent="0.25">
      <c r="A188" s="269" t="s">
        <v>138</v>
      </c>
      <c r="B188" s="251" t="s">
        <v>1212</v>
      </c>
      <c r="C188" s="235" t="s">
        <v>1215</v>
      </c>
      <c r="D188" s="383" t="s">
        <v>1313</v>
      </c>
      <c r="E188" s="237" t="s">
        <v>142</v>
      </c>
      <c r="F188" s="237" t="s">
        <v>123</v>
      </c>
      <c r="G188" s="237" t="s">
        <v>1109</v>
      </c>
      <c r="H188" s="238"/>
      <c r="I188" s="206">
        <v>45658</v>
      </c>
      <c r="J188" s="206">
        <v>46234</v>
      </c>
      <c r="K188" s="239"/>
      <c r="L188" s="210" t="s">
        <v>478</v>
      </c>
      <c r="M188" s="207" t="s">
        <v>147</v>
      </c>
      <c r="N188" s="246"/>
      <c r="O188" s="200"/>
      <c r="P188" s="200"/>
      <c r="Q188" s="200"/>
      <c r="R188" s="200"/>
      <c r="S188" s="200"/>
      <c r="T188" s="200"/>
      <c r="U188" s="224"/>
      <c r="V188" s="200"/>
      <c r="W188" s="200"/>
      <c r="X188" s="246"/>
      <c r="Y188" s="247"/>
      <c r="Z188" s="369">
        <f>IF( tblESD[[#This Row],[Κατηγορία]] = "Έργο",  COUNTIF(tblESD[Α/Α Δραστηριότητας],TRIM(tblESD[[#This Row],[Α/Α Δραστηριότητας]]) &amp; ".*"),"")</f>
        <v>2</v>
      </c>
      <c r="AA188" s="368"/>
      <c r="AB188" s="366"/>
      <c r="AC188" s="240"/>
    </row>
    <row r="189" spans="1:29" s="241" customFormat="1" ht="45" customHeight="1" x14ac:dyDescent="0.25">
      <c r="A189" s="204" t="s">
        <v>148</v>
      </c>
      <c r="B189" s="316" t="s">
        <v>1213</v>
      </c>
      <c r="C189" s="215" t="s">
        <v>1251</v>
      </c>
      <c r="D189" s="212"/>
      <c r="E189" s="216" t="s">
        <v>142</v>
      </c>
      <c r="F189" s="216" t="s">
        <v>123</v>
      </c>
      <c r="G189" s="216" t="s">
        <v>1032</v>
      </c>
      <c r="H189" s="215" t="s">
        <v>142</v>
      </c>
      <c r="I189" s="203"/>
      <c r="J189" s="203">
        <v>46142</v>
      </c>
      <c r="K189" s="217"/>
      <c r="L189" s="211"/>
      <c r="M189" s="204"/>
      <c r="N189" s="218"/>
      <c r="O189" s="219"/>
      <c r="P189" s="219"/>
      <c r="Q189" s="219"/>
      <c r="R189" s="219"/>
      <c r="S189" s="219"/>
      <c r="T189" s="219"/>
      <c r="U189" s="220"/>
      <c r="V189" s="219"/>
      <c r="W189" s="219"/>
      <c r="X189" s="218"/>
      <c r="Y189" s="221"/>
      <c r="Z189" s="369" t="str">
        <f>IF( tblESD[[#This Row],[Κατηγορία]] = "Έργο",  COUNTIF(tblESD[Α/Α Δραστηριότητας],TRIM(tblESD[[#This Row],[Α/Α Δραστηριότητας]]) &amp; ".*"),"")</f>
        <v/>
      </c>
      <c r="AA189" s="368"/>
      <c r="AB189" s="366"/>
      <c r="AC189" s="240"/>
    </row>
    <row r="190" spans="1:29" s="241" customFormat="1" ht="51" customHeight="1" x14ac:dyDescent="0.25">
      <c r="A190" s="204" t="s">
        <v>148</v>
      </c>
      <c r="B190" s="316" t="s">
        <v>1214</v>
      </c>
      <c r="C190" s="215" t="s">
        <v>1216</v>
      </c>
      <c r="D190" s="212"/>
      <c r="E190" s="216" t="s">
        <v>142</v>
      </c>
      <c r="F190" s="216" t="s">
        <v>123</v>
      </c>
      <c r="G190" s="216" t="s">
        <v>1109</v>
      </c>
      <c r="H190" s="215" t="s">
        <v>142</v>
      </c>
      <c r="I190" s="203"/>
      <c r="J190" s="203">
        <v>46234</v>
      </c>
      <c r="K190" s="217"/>
      <c r="L190" s="211"/>
      <c r="M190" s="204"/>
      <c r="N190" s="218"/>
      <c r="O190" s="219"/>
      <c r="P190" s="219"/>
      <c r="Q190" s="219"/>
      <c r="R190" s="219"/>
      <c r="S190" s="219"/>
      <c r="T190" s="219"/>
      <c r="U190" s="220"/>
      <c r="V190" s="219"/>
      <c r="W190" s="219"/>
      <c r="X190" s="218"/>
      <c r="Y190" s="221"/>
      <c r="Z190" s="369" t="str">
        <f>IF( tblESD[[#This Row],[Κατηγορία]] = "Έργο",  COUNTIF(tblESD[Α/Α Δραστηριότητας],TRIM(tblESD[[#This Row],[Α/Α Δραστηριότητας]]) &amp; ".*"),"")</f>
        <v/>
      </c>
      <c r="AA190" s="368"/>
      <c r="AB190" s="366"/>
      <c r="AC190" s="240"/>
    </row>
    <row r="191" spans="1:29" ht="60" x14ac:dyDescent="0.25">
      <c r="A191" s="314" t="s">
        <v>134</v>
      </c>
      <c r="B191" s="315" t="s">
        <v>554</v>
      </c>
      <c r="C191" s="227" t="s">
        <v>555</v>
      </c>
      <c r="D191" s="381" t="s">
        <v>556</v>
      </c>
      <c r="E191" s="228"/>
      <c r="F191" s="228"/>
      <c r="G191" s="228"/>
      <c r="H191" s="229"/>
      <c r="I191" s="230"/>
      <c r="J191" s="230"/>
      <c r="K191" s="231"/>
      <c r="L191" s="232" t="s">
        <v>478</v>
      </c>
      <c r="M191" s="214"/>
      <c r="N191" s="243"/>
      <c r="O191" s="233"/>
      <c r="P191" s="233"/>
      <c r="Q191" s="233"/>
      <c r="R191" s="233"/>
      <c r="S191" s="233"/>
      <c r="T191" s="233"/>
      <c r="U191" s="234"/>
      <c r="V191" s="233"/>
      <c r="W191" s="233"/>
      <c r="X191" s="243"/>
      <c r="Y191" s="244"/>
      <c r="Z191" s="347" t="str">
        <f>IF( tblESD[[#This Row],[Κατηγορία]] = "Έργο",  COUNTIF(tblESD[Α/Α Δραστηριότητας],TRIM(tblESD[[#This Row],[Α/Α Δραστηριότητας]]) &amp; ".*"),"")</f>
        <v/>
      </c>
      <c r="AA191" s="346"/>
      <c r="AB191" s="342">
        <v>165</v>
      </c>
      <c r="AC191" s="343"/>
    </row>
    <row r="192" spans="1:29" ht="60" x14ac:dyDescent="0.25">
      <c r="A192" s="269" t="s">
        <v>138</v>
      </c>
      <c r="B192" s="251" t="s">
        <v>557</v>
      </c>
      <c r="C192" s="235" t="s">
        <v>558</v>
      </c>
      <c r="D192" s="383" t="s">
        <v>1312</v>
      </c>
      <c r="E192" s="237" t="s">
        <v>152</v>
      </c>
      <c r="F192" s="237" t="s">
        <v>143</v>
      </c>
      <c r="G192" s="237" t="s">
        <v>1027</v>
      </c>
      <c r="H192" s="238"/>
      <c r="I192" s="206">
        <v>45352</v>
      </c>
      <c r="J192" s="206">
        <v>46568</v>
      </c>
      <c r="K192" s="239"/>
      <c r="L192" s="210" t="s">
        <v>478</v>
      </c>
      <c r="M192" s="207" t="s">
        <v>184</v>
      </c>
      <c r="N192" s="246"/>
      <c r="O192" s="200"/>
      <c r="P192" s="200"/>
      <c r="Q192" s="200"/>
      <c r="R192" s="200"/>
      <c r="S192" s="200"/>
      <c r="T192" s="200" t="s">
        <v>559</v>
      </c>
      <c r="U192" s="224">
        <v>7962914</v>
      </c>
      <c r="V192" s="200"/>
      <c r="W192" s="200"/>
      <c r="X192" s="246"/>
      <c r="Y192" s="247"/>
      <c r="Z192" s="347">
        <f>IF( tblESD[[#This Row],[Κατηγορία]] = "Έργο",  COUNTIF(tblESD[Α/Α Δραστηριότητας],TRIM(tblESD[[#This Row],[Α/Α Δραστηριότητας]]) &amp; ".*"),"")</f>
        <v>2</v>
      </c>
      <c r="AA192" s="346"/>
      <c r="AB192" s="342">
        <v>166</v>
      </c>
      <c r="AC192" s="343"/>
    </row>
    <row r="193" spans="1:29" ht="25.5" x14ac:dyDescent="0.25">
      <c r="A193" s="204" t="s">
        <v>148</v>
      </c>
      <c r="B193" s="316" t="s">
        <v>560</v>
      </c>
      <c r="C193" s="215" t="s">
        <v>561</v>
      </c>
      <c r="D193" s="212"/>
      <c r="E193" s="216" t="s">
        <v>152</v>
      </c>
      <c r="F193" s="216" t="s">
        <v>143</v>
      </c>
      <c r="G193" s="216" t="s">
        <v>201</v>
      </c>
      <c r="H193" s="215" t="s">
        <v>142</v>
      </c>
      <c r="I193" s="203"/>
      <c r="J193" s="203">
        <v>46203</v>
      </c>
      <c r="K193" s="217"/>
      <c r="L193" s="211"/>
      <c r="M193" s="204"/>
      <c r="N193" s="218"/>
      <c r="O193" s="219"/>
      <c r="P193" s="219"/>
      <c r="Q193" s="219"/>
      <c r="R193" s="219"/>
      <c r="S193" s="219"/>
      <c r="T193" s="219"/>
      <c r="U193" s="220"/>
      <c r="V193" s="219"/>
      <c r="W193" s="219"/>
      <c r="X193" s="218"/>
      <c r="Y193" s="221"/>
      <c r="Z193" s="347" t="str">
        <f>IF( tblESD[[#This Row],[Κατηγορία]] = "Έργο",  COUNTIF(tblESD[Α/Α Δραστηριότητας],TRIM(tblESD[[#This Row],[Α/Α Δραστηριότητας]]) &amp; ".*"),"")</f>
        <v/>
      </c>
      <c r="AA193" s="346"/>
      <c r="AB193" s="342">
        <v>167</v>
      </c>
      <c r="AC193" s="343"/>
    </row>
    <row r="194" spans="1:29" ht="38.25" x14ac:dyDescent="0.25">
      <c r="A194" s="204" t="s">
        <v>148</v>
      </c>
      <c r="B194" s="316" t="s">
        <v>562</v>
      </c>
      <c r="C194" s="215" t="s">
        <v>563</v>
      </c>
      <c r="D194" s="212"/>
      <c r="E194" s="216" t="s">
        <v>152</v>
      </c>
      <c r="F194" s="216" t="s">
        <v>143</v>
      </c>
      <c r="G194" s="216" t="s">
        <v>201</v>
      </c>
      <c r="H194" s="215" t="s">
        <v>142</v>
      </c>
      <c r="I194" s="203"/>
      <c r="J194" s="203">
        <v>46356</v>
      </c>
      <c r="K194" s="217"/>
      <c r="L194" s="211"/>
      <c r="M194" s="204"/>
      <c r="N194" s="218"/>
      <c r="O194" s="219"/>
      <c r="P194" s="219"/>
      <c r="Q194" s="219"/>
      <c r="R194" s="219"/>
      <c r="S194" s="219"/>
      <c r="T194" s="219"/>
      <c r="U194" s="220"/>
      <c r="V194" s="219"/>
      <c r="W194" s="219"/>
      <c r="X194" s="218"/>
      <c r="Y194" s="221"/>
      <c r="Z194" s="347" t="str">
        <f>IF( tblESD[[#This Row],[Κατηγορία]] = "Έργο",  COUNTIF(tblESD[Α/Α Δραστηριότητας],TRIM(tblESD[[#This Row],[Α/Α Δραστηριότητας]]) &amp; ".*"),"")</f>
        <v/>
      </c>
      <c r="AA194" s="346"/>
      <c r="AB194" s="342">
        <v>168</v>
      </c>
      <c r="AC194" s="343"/>
    </row>
    <row r="195" spans="1:29" ht="51" x14ac:dyDescent="0.25">
      <c r="A195" s="269" t="s">
        <v>138</v>
      </c>
      <c r="B195" s="251" t="s">
        <v>564</v>
      </c>
      <c r="C195" s="235" t="s">
        <v>565</v>
      </c>
      <c r="D195" s="383" t="s">
        <v>566</v>
      </c>
      <c r="E195" s="237" t="s">
        <v>152</v>
      </c>
      <c r="F195" s="237" t="s">
        <v>143</v>
      </c>
      <c r="G195" s="237" t="s">
        <v>1027</v>
      </c>
      <c r="H195" s="238"/>
      <c r="I195" s="206">
        <v>45351</v>
      </c>
      <c r="J195" s="206">
        <v>46568</v>
      </c>
      <c r="K195" s="239"/>
      <c r="L195" s="210" t="s">
        <v>478</v>
      </c>
      <c r="M195" s="207" t="s">
        <v>184</v>
      </c>
      <c r="N195" s="246"/>
      <c r="O195" s="200"/>
      <c r="P195" s="200"/>
      <c r="Q195" s="200"/>
      <c r="R195" s="200"/>
      <c r="S195" s="200"/>
      <c r="T195" s="200" t="s">
        <v>559</v>
      </c>
      <c r="U195" s="224">
        <v>1498188.19</v>
      </c>
      <c r="V195" s="200"/>
      <c r="W195" s="200"/>
      <c r="X195" s="246"/>
      <c r="Y195" s="247"/>
      <c r="Z195" s="347">
        <f>IF( tblESD[[#This Row],[Κατηγορία]] = "Έργο",  COUNTIF(tblESD[Α/Α Δραστηριότητας],TRIM(tblESD[[#This Row],[Α/Α Δραστηριότητας]]) &amp; ".*"),"")</f>
        <v>2</v>
      </c>
      <c r="AA195" s="346"/>
      <c r="AB195" s="342">
        <v>169</v>
      </c>
      <c r="AC195" s="343"/>
    </row>
    <row r="196" spans="1:29" ht="52.5" customHeight="1" x14ac:dyDescent="0.25">
      <c r="A196" s="204" t="s">
        <v>148</v>
      </c>
      <c r="B196" s="316" t="s">
        <v>567</v>
      </c>
      <c r="C196" s="215" t="s">
        <v>568</v>
      </c>
      <c r="D196" s="212"/>
      <c r="E196" s="216" t="s">
        <v>152</v>
      </c>
      <c r="F196" s="216" t="s">
        <v>143</v>
      </c>
      <c r="G196" s="216" t="s">
        <v>201</v>
      </c>
      <c r="H196" s="215" t="s">
        <v>142</v>
      </c>
      <c r="I196" s="203"/>
      <c r="J196" s="203">
        <v>46203</v>
      </c>
      <c r="K196" s="217"/>
      <c r="L196" s="211"/>
      <c r="M196" s="204"/>
      <c r="N196" s="218"/>
      <c r="O196" s="219"/>
      <c r="P196" s="219"/>
      <c r="Q196" s="219"/>
      <c r="R196" s="219"/>
      <c r="S196" s="219"/>
      <c r="T196" s="219"/>
      <c r="U196" s="220"/>
      <c r="V196" s="219"/>
      <c r="W196" s="219"/>
      <c r="X196" s="218"/>
      <c r="Y196" s="221"/>
      <c r="Z196" s="347" t="str">
        <f>IF( tblESD[[#This Row],[Κατηγορία]] = "Έργο",  COUNTIF(tblESD[Α/Α Δραστηριότητας],TRIM(tblESD[[#This Row],[Α/Α Δραστηριότητας]]) &amp; ".*"),"")</f>
        <v/>
      </c>
      <c r="AA196" s="346"/>
      <c r="AB196" s="342">
        <v>170</v>
      </c>
      <c r="AC196" s="343"/>
    </row>
    <row r="197" spans="1:29" ht="38.25" x14ac:dyDescent="0.25">
      <c r="A197" s="204" t="s">
        <v>148</v>
      </c>
      <c r="B197" s="316" t="s">
        <v>569</v>
      </c>
      <c r="C197" s="215" t="s">
        <v>570</v>
      </c>
      <c r="D197" s="212"/>
      <c r="E197" s="216" t="s">
        <v>152</v>
      </c>
      <c r="F197" s="216" t="s">
        <v>143</v>
      </c>
      <c r="G197" s="216" t="s">
        <v>201</v>
      </c>
      <c r="H197" s="215" t="s">
        <v>142</v>
      </c>
      <c r="I197" s="203"/>
      <c r="J197" s="203">
        <v>46356</v>
      </c>
      <c r="K197" s="217"/>
      <c r="L197" s="211"/>
      <c r="M197" s="204"/>
      <c r="N197" s="218"/>
      <c r="O197" s="219"/>
      <c r="P197" s="219"/>
      <c r="Q197" s="219"/>
      <c r="R197" s="219"/>
      <c r="S197" s="219"/>
      <c r="T197" s="219"/>
      <c r="U197" s="220"/>
      <c r="V197" s="219"/>
      <c r="W197" s="219"/>
      <c r="X197" s="218"/>
      <c r="Y197" s="221"/>
      <c r="Z197" s="347" t="str">
        <f>IF( tblESD[[#This Row],[Κατηγορία]] = "Έργο",  COUNTIF(tblESD[Α/Α Δραστηριότητας],TRIM(tblESD[[#This Row],[Α/Α Δραστηριότητας]]) &amp; ".*"),"")</f>
        <v/>
      </c>
      <c r="AA197" s="346"/>
      <c r="AB197" s="342">
        <v>171</v>
      </c>
      <c r="AC197" s="343"/>
    </row>
    <row r="198" spans="1:29" ht="144" x14ac:dyDescent="0.25">
      <c r="A198" s="314" t="s">
        <v>134</v>
      </c>
      <c r="B198" s="315" t="s">
        <v>571</v>
      </c>
      <c r="C198" s="227" t="s">
        <v>572</v>
      </c>
      <c r="D198" s="381" t="s">
        <v>573</v>
      </c>
      <c r="E198" s="228"/>
      <c r="F198" s="228"/>
      <c r="G198" s="228"/>
      <c r="H198" s="229"/>
      <c r="I198" s="230"/>
      <c r="J198" s="230"/>
      <c r="K198" s="231"/>
      <c r="L198" s="232" t="s">
        <v>478</v>
      </c>
      <c r="M198" s="214"/>
      <c r="N198" s="243"/>
      <c r="O198" s="233"/>
      <c r="P198" s="233"/>
      <c r="Q198" s="233"/>
      <c r="R198" s="233"/>
      <c r="S198" s="233"/>
      <c r="T198" s="233"/>
      <c r="U198" s="234"/>
      <c r="V198" s="233"/>
      <c r="W198" s="233"/>
      <c r="X198" s="243"/>
      <c r="Y198" s="244"/>
      <c r="Z198" s="347" t="str">
        <f>IF( tblESD[[#This Row],[Κατηγορία]] = "Έργο",  COUNTIF(tblESD[Α/Α Δραστηριότητας],TRIM(tblESD[[#This Row],[Α/Α Δραστηριότητας]]) &amp; ".*"),"")</f>
        <v/>
      </c>
      <c r="AA198" s="346"/>
      <c r="AB198" s="342">
        <v>172</v>
      </c>
      <c r="AC198" s="343"/>
    </row>
    <row r="199" spans="1:29" ht="72" x14ac:dyDescent="0.25">
      <c r="A199" s="269" t="s">
        <v>138</v>
      </c>
      <c r="B199" s="251" t="s">
        <v>574</v>
      </c>
      <c r="C199" s="235" t="s">
        <v>575</v>
      </c>
      <c r="D199" s="383" t="s">
        <v>576</v>
      </c>
      <c r="E199" s="237" t="s">
        <v>142</v>
      </c>
      <c r="F199" s="237" t="s">
        <v>123</v>
      </c>
      <c r="G199" s="237" t="s">
        <v>201</v>
      </c>
      <c r="H199" s="238"/>
      <c r="I199" s="206">
        <v>45809</v>
      </c>
      <c r="J199" s="206">
        <v>46538</v>
      </c>
      <c r="K199" s="239"/>
      <c r="L199" s="210" t="s">
        <v>478</v>
      </c>
      <c r="M199" s="207" t="s">
        <v>184</v>
      </c>
      <c r="N199" s="246"/>
      <c r="O199" s="200"/>
      <c r="P199" s="200"/>
      <c r="Q199" s="200"/>
      <c r="R199" s="200"/>
      <c r="S199" s="200"/>
      <c r="T199" s="200" t="s">
        <v>577</v>
      </c>
      <c r="U199" s="224" t="s">
        <v>578</v>
      </c>
      <c r="V199" s="200"/>
      <c r="W199" s="200"/>
      <c r="X199" s="246"/>
      <c r="Y199" s="247"/>
      <c r="Z199" s="347">
        <f>IF( tblESD[[#This Row],[Κατηγορία]] = "Έργο",  COUNTIF(tblESD[Α/Α Δραστηριότητας],TRIM(tblESD[[#This Row],[Α/Α Δραστηριότητας]]) &amp; ".*"),"")</f>
        <v>3</v>
      </c>
      <c r="AA199" s="346"/>
      <c r="AB199" s="342">
        <v>173</v>
      </c>
      <c r="AC199" s="343"/>
    </row>
    <row r="200" spans="1:29" ht="25.5" x14ac:dyDescent="0.25">
      <c r="A200" s="204" t="s">
        <v>148</v>
      </c>
      <c r="B200" s="316" t="s">
        <v>579</v>
      </c>
      <c r="C200" s="215" t="s">
        <v>1292</v>
      </c>
      <c r="D200" s="212"/>
      <c r="E200" s="216" t="s">
        <v>142</v>
      </c>
      <c r="F200" s="216" t="s">
        <v>123</v>
      </c>
      <c r="G200" s="216" t="s">
        <v>172</v>
      </c>
      <c r="H200" s="215" t="s">
        <v>152</v>
      </c>
      <c r="I200" s="203"/>
      <c r="J200" s="203">
        <v>46142</v>
      </c>
      <c r="K200" s="217"/>
      <c r="L200" s="211"/>
      <c r="M200" s="204"/>
      <c r="N200" s="218"/>
      <c r="O200" s="219"/>
      <c r="P200" s="219"/>
      <c r="Q200" s="219"/>
      <c r="R200" s="219"/>
      <c r="S200" s="219"/>
      <c r="T200" s="219"/>
      <c r="U200" s="220"/>
      <c r="V200" s="219"/>
      <c r="W200" s="219"/>
      <c r="X200" s="218"/>
      <c r="Y200" s="221"/>
      <c r="Z200" s="347" t="str">
        <f>IF( tblESD[[#This Row],[Κατηγορία]] = "Έργο",  COUNTIF(tblESD[Α/Α Δραστηριότητας],TRIM(tblESD[[#This Row],[Α/Α Δραστηριότητας]]) &amp; ".*"),"")</f>
        <v/>
      </c>
      <c r="AA200" s="346"/>
      <c r="AB200" s="342">
        <v>174</v>
      </c>
      <c r="AC200" s="343"/>
    </row>
    <row r="201" spans="1:29" ht="25.5" x14ac:dyDescent="0.25">
      <c r="A201" s="204" t="s">
        <v>148</v>
      </c>
      <c r="B201" s="316" t="s">
        <v>580</v>
      </c>
      <c r="C201" s="215" t="s">
        <v>581</v>
      </c>
      <c r="D201" s="212"/>
      <c r="E201" s="216" t="s">
        <v>142</v>
      </c>
      <c r="F201" s="216" t="s">
        <v>123</v>
      </c>
      <c r="G201" s="216" t="s">
        <v>201</v>
      </c>
      <c r="H201" s="215" t="s">
        <v>152</v>
      </c>
      <c r="I201" s="203"/>
      <c r="J201" s="203">
        <v>46295</v>
      </c>
      <c r="K201" s="217"/>
      <c r="L201" s="211"/>
      <c r="M201" s="204"/>
      <c r="N201" s="218"/>
      <c r="O201" s="219"/>
      <c r="P201" s="219"/>
      <c r="Q201" s="219"/>
      <c r="R201" s="219"/>
      <c r="S201" s="219"/>
      <c r="T201" s="219"/>
      <c r="U201" s="220"/>
      <c r="V201" s="219"/>
      <c r="W201" s="219"/>
      <c r="X201" s="218"/>
      <c r="Y201" s="221"/>
      <c r="Z201" s="347" t="str">
        <f>IF( tblESD[[#This Row],[Κατηγορία]] = "Έργο",  COUNTIF(tblESD[Α/Α Δραστηριότητας],TRIM(tblESD[[#This Row],[Α/Α Δραστηριότητας]]) &amp; ".*"),"")</f>
        <v/>
      </c>
      <c r="AA201" s="346"/>
      <c r="AB201" s="342">
        <v>175</v>
      </c>
      <c r="AC201" s="343"/>
    </row>
    <row r="202" spans="1:29" ht="25.5" x14ac:dyDescent="0.25">
      <c r="A202" s="204" t="s">
        <v>148</v>
      </c>
      <c r="B202" s="316" t="s">
        <v>582</v>
      </c>
      <c r="C202" s="215" t="s">
        <v>583</v>
      </c>
      <c r="D202" s="212"/>
      <c r="E202" s="216" t="s">
        <v>142</v>
      </c>
      <c r="F202" s="216" t="s">
        <v>123</v>
      </c>
      <c r="G202" s="216" t="s">
        <v>165</v>
      </c>
      <c r="H202" s="215" t="s">
        <v>152</v>
      </c>
      <c r="I202" s="203"/>
      <c r="J202" s="203">
        <v>46371</v>
      </c>
      <c r="K202" s="217"/>
      <c r="L202" s="211"/>
      <c r="M202" s="204"/>
      <c r="N202" s="218"/>
      <c r="O202" s="219"/>
      <c r="P202" s="219"/>
      <c r="Q202" s="219"/>
      <c r="R202" s="219"/>
      <c r="S202" s="219"/>
      <c r="T202" s="219"/>
      <c r="U202" s="220"/>
      <c r="V202" s="219"/>
      <c r="W202" s="219"/>
      <c r="X202" s="218"/>
      <c r="Y202" s="221"/>
      <c r="Z202" s="347" t="str">
        <f>IF( tblESD[[#This Row],[Κατηγορία]] = "Έργο",  COUNTIF(tblESD[Α/Α Δραστηριότητας],TRIM(tblESD[[#This Row],[Α/Α Δραστηριότητας]]) &amp; ".*"),"")</f>
        <v/>
      </c>
      <c r="AA202" s="346"/>
      <c r="AB202" s="342">
        <v>176</v>
      </c>
      <c r="AC202" s="343"/>
    </row>
    <row r="203" spans="1:29" ht="36" x14ac:dyDescent="0.25">
      <c r="A203" s="269" t="s">
        <v>138</v>
      </c>
      <c r="B203" s="251" t="s">
        <v>584</v>
      </c>
      <c r="C203" s="235" t="s">
        <v>585</v>
      </c>
      <c r="D203" s="383" t="s">
        <v>586</v>
      </c>
      <c r="E203" s="237" t="s">
        <v>142</v>
      </c>
      <c r="F203" s="237" t="s">
        <v>123</v>
      </c>
      <c r="G203" s="237" t="s">
        <v>201</v>
      </c>
      <c r="H203" s="238"/>
      <c r="I203" s="206">
        <v>45869</v>
      </c>
      <c r="J203" s="206">
        <v>46630</v>
      </c>
      <c r="K203" s="239"/>
      <c r="L203" s="210" t="s">
        <v>478</v>
      </c>
      <c r="M203" s="207" t="s">
        <v>184</v>
      </c>
      <c r="N203" s="246"/>
      <c r="O203" s="200"/>
      <c r="P203" s="200"/>
      <c r="Q203" s="200"/>
      <c r="R203" s="200"/>
      <c r="S203" s="200"/>
      <c r="T203" s="200" t="s">
        <v>577</v>
      </c>
      <c r="U203" s="224">
        <v>70516.210000000006</v>
      </c>
      <c r="V203" s="200"/>
      <c r="W203" s="200"/>
      <c r="X203" s="246"/>
      <c r="Y203" s="247"/>
      <c r="Z203" s="347">
        <f>IF( tblESD[[#This Row],[Κατηγορία]] = "Έργο",  COUNTIF(tblESD[Α/Α Δραστηριότητας],TRIM(tblESD[[#This Row],[Α/Α Δραστηριότητας]]) &amp; ".*"),"")</f>
        <v>2</v>
      </c>
      <c r="AA203" s="346"/>
      <c r="AB203" s="342">
        <v>177</v>
      </c>
      <c r="AC203" s="343"/>
    </row>
    <row r="204" spans="1:29" ht="25.5" x14ac:dyDescent="0.25">
      <c r="A204" s="204" t="s">
        <v>148</v>
      </c>
      <c r="B204" s="316" t="s">
        <v>587</v>
      </c>
      <c r="C204" s="215" t="s">
        <v>588</v>
      </c>
      <c r="D204" s="212"/>
      <c r="E204" s="216" t="s">
        <v>142</v>
      </c>
      <c r="F204" s="216" t="s">
        <v>123</v>
      </c>
      <c r="G204" s="216" t="s">
        <v>201</v>
      </c>
      <c r="H204" s="215" t="s">
        <v>152</v>
      </c>
      <c r="I204" s="203"/>
      <c r="J204" s="203">
        <v>46325</v>
      </c>
      <c r="K204" s="217"/>
      <c r="L204" s="211"/>
      <c r="M204" s="204"/>
      <c r="N204" s="218"/>
      <c r="O204" s="219"/>
      <c r="P204" s="219"/>
      <c r="Q204" s="219"/>
      <c r="R204" s="219"/>
      <c r="S204" s="219"/>
      <c r="T204" s="219"/>
      <c r="U204" s="220"/>
      <c r="V204" s="219"/>
      <c r="W204" s="219"/>
      <c r="X204" s="218"/>
      <c r="Y204" s="221"/>
      <c r="Z204" s="347" t="str">
        <f>IF( tblESD[[#This Row],[Κατηγορία]] = "Έργο",  COUNTIF(tblESD[Α/Α Δραστηριότητας],TRIM(tblESD[[#This Row],[Α/Α Δραστηριότητας]]) &amp; ".*"),"")</f>
        <v/>
      </c>
      <c r="AA204" s="346"/>
      <c r="AB204" s="342">
        <v>178</v>
      </c>
      <c r="AC204" s="343"/>
    </row>
    <row r="205" spans="1:29" ht="25.5" x14ac:dyDescent="0.25">
      <c r="A205" s="204" t="s">
        <v>148</v>
      </c>
      <c r="B205" s="316" t="s">
        <v>589</v>
      </c>
      <c r="C205" s="215" t="s">
        <v>590</v>
      </c>
      <c r="D205" s="212"/>
      <c r="E205" s="216" t="s">
        <v>142</v>
      </c>
      <c r="F205" s="216" t="s">
        <v>123</v>
      </c>
      <c r="G205" s="216" t="s">
        <v>201</v>
      </c>
      <c r="H205" s="215" t="s">
        <v>152</v>
      </c>
      <c r="I205" s="203"/>
      <c r="J205" s="203">
        <v>46356</v>
      </c>
      <c r="K205" s="217"/>
      <c r="L205" s="211"/>
      <c r="M205" s="204"/>
      <c r="N205" s="218"/>
      <c r="O205" s="219"/>
      <c r="P205" s="219"/>
      <c r="Q205" s="219"/>
      <c r="R205" s="219"/>
      <c r="S205" s="219"/>
      <c r="T205" s="219"/>
      <c r="U205" s="220"/>
      <c r="V205" s="219"/>
      <c r="W205" s="219"/>
      <c r="X205" s="218"/>
      <c r="Y205" s="221"/>
      <c r="Z205" s="347" t="str">
        <f>IF( tblESD[[#This Row],[Κατηγορία]] = "Έργο",  COUNTIF(tblESD[Α/Α Δραστηριότητας],TRIM(tblESD[[#This Row],[Α/Α Δραστηριότητας]]) &amp; ".*"),"")</f>
        <v/>
      </c>
      <c r="AA205" s="346"/>
      <c r="AB205" s="342">
        <v>179</v>
      </c>
      <c r="AC205" s="343"/>
    </row>
    <row r="206" spans="1:29" ht="25.5" x14ac:dyDescent="0.25">
      <c r="A206" s="317" t="s">
        <v>132</v>
      </c>
      <c r="B206" s="318">
        <v>4</v>
      </c>
      <c r="C206" s="282" t="s">
        <v>591</v>
      </c>
      <c r="D206" s="305"/>
      <c r="E206" s="285"/>
      <c r="F206" s="285"/>
      <c r="G206" s="285"/>
      <c r="H206" s="288"/>
      <c r="I206" s="306"/>
      <c r="J206" s="306"/>
      <c r="K206" s="307"/>
      <c r="L206" s="308"/>
      <c r="M206" s="213"/>
      <c r="N206" s="309"/>
      <c r="O206" s="289"/>
      <c r="P206" s="289"/>
      <c r="Q206" s="289"/>
      <c r="R206" s="289"/>
      <c r="S206" s="289"/>
      <c r="T206" s="289"/>
      <c r="U206" s="310"/>
      <c r="V206" s="289"/>
      <c r="W206" s="289"/>
      <c r="X206" s="309"/>
      <c r="Y206" s="311"/>
      <c r="Z206" s="347" t="str">
        <f>IF( tblESD[[#This Row],[Κατηγορία]] = "Έργο",  COUNTIF(tblESD[Α/Α Δραστηριότητας],TRIM(tblESD[[#This Row],[Α/Α Δραστηριότητας]]) &amp; ".*"),"")</f>
        <v/>
      </c>
      <c r="AA206" s="346"/>
      <c r="AB206" s="342">
        <v>180</v>
      </c>
      <c r="AC206" s="343"/>
    </row>
    <row r="207" spans="1:29" ht="25.5" x14ac:dyDescent="0.25">
      <c r="A207" s="314" t="s">
        <v>134</v>
      </c>
      <c r="B207" s="315" t="s">
        <v>592</v>
      </c>
      <c r="C207" s="227" t="s">
        <v>593</v>
      </c>
      <c r="D207" s="381" t="s">
        <v>594</v>
      </c>
      <c r="E207" s="228"/>
      <c r="F207" s="228"/>
      <c r="G207" s="228"/>
      <c r="H207" s="229"/>
      <c r="I207" s="230"/>
      <c r="J207" s="230"/>
      <c r="K207" s="231"/>
      <c r="L207" s="232" t="s">
        <v>595</v>
      </c>
      <c r="M207" s="214"/>
      <c r="N207" s="243"/>
      <c r="O207" s="233"/>
      <c r="P207" s="233"/>
      <c r="Q207" s="233"/>
      <c r="R207" s="233"/>
      <c r="S207" s="233"/>
      <c r="T207" s="233"/>
      <c r="U207" s="234"/>
      <c r="V207" s="233"/>
      <c r="W207" s="233"/>
      <c r="X207" s="243"/>
      <c r="Y207" s="244"/>
      <c r="Z207" s="347" t="str">
        <f>IF( tblESD[[#This Row],[Κατηγορία]] = "Έργο",  COUNTIF(tblESD[Α/Α Δραστηριότητας],TRIM(tblESD[[#This Row],[Α/Α Δραστηριότητας]]) &amp; ".*"),"")</f>
        <v/>
      </c>
      <c r="AA207" s="346"/>
      <c r="AB207" s="342">
        <v>181</v>
      </c>
      <c r="AC207" s="343"/>
    </row>
    <row r="208" spans="1:29" ht="24" x14ac:dyDescent="0.25">
      <c r="A208" s="269" t="s">
        <v>138</v>
      </c>
      <c r="B208" s="251" t="s">
        <v>596</v>
      </c>
      <c r="C208" s="235" t="s">
        <v>597</v>
      </c>
      <c r="D208" s="383" t="s">
        <v>1309</v>
      </c>
      <c r="E208" s="237" t="s">
        <v>142</v>
      </c>
      <c r="F208" s="237" t="s">
        <v>123</v>
      </c>
      <c r="G208" s="237" t="s">
        <v>144</v>
      </c>
      <c r="H208" s="238"/>
      <c r="I208" s="206">
        <v>45292</v>
      </c>
      <c r="J208" s="206">
        <v>46752</v>
      </c>
      <c r="K208" s="239"/>
      <c r="L208" s="210" t="s">
        <v>598</v>
      </c>
      <c r="M208" s="207" t="s">
        <v>184</v>
      </c>
      <c r="N208" s="246"/>
      <c r="O208" s="200"/>
      <c r="P208" s="200"/>
      <c r="Q208" s="200"/>
      <c r="R208" s="200"/>
      <c r="S208" s="200"/>
      <c r="T208" s="200" t="s">
        <v>599</v>
      </c>
      <c r="U208" s="224">
        <v>75000000</v>
      </c>
      <c r="V208" s="200"/>
      <c r="W208" s="200"/>
      <c r="X208" s="246" t="s">
        <v>152</v>
      </c>
      <c r="Y208" s="247" t="s">
        <v>528</v>
      </c>
      <c r="Z208" s="347">
        <f>IF( tblESD[[#This Row],[Κατηγορία]] = "Έργο",  COUNTIF(tblESD[Α/Α Δραστηριότητας],TRIM(tblESD[[#This Row],[Α/Α Δραστηριότητας]]) &amp; ".*"),"")</f>
        <v>5</v>
      </c>
      <c r="AA208" s="346"/>
      <c r="AB208" s="342">
        <v>182</v>
      </c>
      <c r="AC208" s="343"/>
    </row>
    <row r="209" spans="1:29" ht="51" x14ac:dyDescent="0.25">
      <c r="A209" s="204" t="s">
        <v>148</v>
      </c>
      <c r="B209" s="316" t="s">
        <v>600</v>
      </c>
      <c r="C209" s="215" t="s">
        <v>601</v>
      </c>
      <c r="D209" s="384"/>
      <c r="E209" s="216" t="s">
        <v>142</v>
      </c>
      <c r="F209" s="216" t="s">
        <v>123</v>
      </c>
      <c r="G209" s="216" t="s">
        <v>123</v>
      </c>
      <c r="H209" s="215" t="s">
        <v>152</v>
      </c>
      <c r="I209" s="203"/>
      <c r="J209" s="203">
        <v>46356</v>
      </c>
      <c r="K209" s="217"/>
      <c r="L209" s="211"/>
      <c r="M209" s="204"/>
      <c r="N209" s="218"/>
      <c r="O209" s="219"/>
      <c r="P209" s="219"/>
      <c r="Q209" s="219"/>
      <c r="R209" s="219"/>
      <c r="S209" s="219"/>
      <c r="T209" s="219"/>
      <c r="U209" s="220"/>
      <c r="V209" s="219"/>
      <c r="W209" s="219"/>
      <c r="X209" s="218"/>
      <c r="Y209" s="221"/>
      <c r="Z209" s="347" t="str">
        <f>IF( tblESD[[#This Row],[Κατηγορία]] = "Έργο",  COUNTIF(tblESD[Α/Α Δραστηριότητας],TRIM(tblESD[[#This Row],[Α/Α Δραστηριότητας]]) &amp; ".*"),"")</f>
        <v/>
      </c>
      <c r="AA209" s="346"/>
      <c r="AB209" s="342">
        <v>183</v>
      </c>
      <c r="AC209" s="343"/>
    </row>
    <row r="210" spans="1:29" ht="25.5" x14ac:dyDescent="0.25">
      <c r="A210" s="204" t="s">
        <v>148</v>
      </c>
      <c r="B210" s="316" t="s">
        <v>602</v>
      </c>
      <c r="C210" s="215" t="s">
        <v>603</v>
      </c>
      <c r="D210" s="384"/>
      <c r="E210" s="216" t="s">
        <v>142</v>
      </c>
      <c r="F210" s="216" t="s">
        <v>123</v>
      </c>
      <c r="G210" s="216" t="s">
        <v>123</v>
      </c>
      <c r="H210" s="215" t="s">
        <v>152</v>
      </c>
      <c r="I210" s="203"/>
      <c r="J210" s="203">
        <v>46363</v>
      </c>
      <c r="K210" s="217"/>
      <c r="L210" s="211"/>
      <c r="M210" s="204"/>
      <c r="N210" s="218"/>
      <c r="O210" s="219"/>
      <c r="P210" s="219"/>
      <c r="Q210" s="219"/>
      <c r="R210" s="219"/>
      <c r="S210" s="219"/>
      <c r="T210" s="219"/>
      <c r="U210" s="220"/>
      <c r="V210" s="219"/>
      <c r="W210" s="219"/>
      <c r="X210" s="218"/>
      <c r="Y210" s="221"/>
      <c r="Z210" s="347" t="str">
        <f>IF( tblESD[[#This Row],[Κατηγορία]] = "Έργο",  COUNTIF(tblESD[Α/Α Δραστηριότητας],TRIM(tblESD[[#This Row],[Α/Α Δραστηριότητας]]) &amp; ".*"),"")</f>
        <v/>
      </c>
      <c r="AA210" s="346"/>
      <c r="AB210" s="342">
        <v>184</v>
      </c>
      <c r="AC210" s="343"/>
    </row>
    <row r="211" spans="1:29" ht="38.25" x14ac:dyDescent="0.25">
      <c r="A211" s="204" t="s">
        <v>148</v>
      </c>
      <c r="B211" s="316" t="s">
        <v>604</v>
      </c>
      <c r="C211" s="215" t="s">
        <v>605</v>
      </c>
      <c r="D211" s="384"/>
      <c r="E211" s="216" t="s">
        <v>142</v>
      </c>
      <c r="F211" s="216" t="s">
        <v>123</v>
      </c>
      <c r="G211" s="216" t="s">
        <v>123</v>
      </c>
      <c r="H211" s="215" t="s">
        <v>152</v>
      </c>
      <c r="I211" s="203"/>
      <c r="J211" s="203">
        <v>46364</v>
      </c>
      <c r="K211" s="217"/>
      <c r="L211" s="211"/>
      <c r="M211" s="204"/>
      <c r="N211" s="218"/>
      <c r="O211" s="219"/>
      <c r="P211" s="219"/>
      <c r="Q211" s="219"/>
      <c r="R211" s="219"/>
      <c r="S211" s="219"/>
      <c r="T211" s="219"/>
      <c r="U211" s="220"/>
      <c r="V211" s="219"/>
      <c r="W211" s="219"/>
      <c r="X211" s="218"/>
      <c r="Y211" s="221"/>
      <c r="Z211" s="347" t="str">
        <f>IF( tblESD[[#This Row],[Κατηγορία]] = "Έργο",  COUNTIF(tblESD[Α/Α Δραστηριότητας],TRIM(tblESD[[#This Row],[Α/Α Δραστηριότητας]]) &amp; ".*"),"")</f>
        <v/>
      </c>
      <c r="AA211" s="346"/>
      <c r="AB211" s="342">
        <v>185</v>
      </c>
      <c r="AC211" s="343"/>
    </row>
    <row r="212" spans="1:29" ht="25.5" x14ac:dyDescent="0.25">
      <c r="A212" s="204" t="s">
        <v>148</v>
      </c>
      <c r="B212" s="316" t="s">
        <v>606</v>
      </c>
      <c r="C212" s="215" t="s">
        <v>607</v>
      </c>
      <c r="D212" s="384"/>
      <c r="E212" s="216" t="s">
        <v>142</v>
      </c>
      <c r="F212" s="216" t="s">
        <v>123</v>
      </c>
      <c r="G212" s="216" t="s">
        <v>123</v>
      </c>
      <c r="H212" s="215" t="s">
        <v>152</v>
      </c>
      <c r="I212" s="203"/>
      <c r="J212" s="203">
        <v>46365</v>
      </c>
      <c r="K212" s="217"/>
      <c r="L212" s="211"/>
      <c r="M212" s="204"/>
      <c r="N212" s="218"/>
      <c r="O212" s="219"/>
      <c r="P212" s="219"/>
      <c r="Q212" s="219"/>
      <c r="R212" s="219"/>
      <c r="S212" s="219"/>
      <c r="T212" s="219"/>
      <c r="U212" s="220"/>
      <c r="V212" s="219"/>
      <c r="W212" s="219"/>
      <c r="X212" s="218"/>
      <c r="Y212" s="221"/>
      <c r="Z212" s="347" t="str">
        <f>IF( tblESD[[#This Row],[Κατηγορία]] = "Έργο",  COUNTIF(tblESD[Α/Α Δραστηριότητας],TRIM(tblESD[[#This Row],[Α/Α Δραστηριότητας]]) &amp; ".*"),"")</f>
        <v/>
      </c>
      <c r="AA212" s="346"/>
      <c r="AB212" s="342">
        <v>186</v>
      </c>
      <c r="AC212" s="343"/>
    </row>
    <row r="213" spans="1:29" ht="51" x14ac:dyDescent="0.25">
      <c r="A213" s="204" t="s">
        <v>148</v>
      </c>
      <c r="B213" s="316" t="s">
        <v>608</v>
      </c>
      <c r="C213" s="215" t="s">
        <v>609</v>
      </c>
      <c r="D213" s="384"/>
      <c r="E213" s="216" t="s">
        <v>142</v>
      </c>
      <c r="F213" s="216" t="s">
        <v>123</v>
      </c>
      <c r="G213" s="216" t="s">
        <v>123</v>
      </c>
      <c r="H213" s="215" t="s">
        <v>152</v>
      </c>
      <c r="I213" s="203"/>
      <c r="J213" s="203">
        <v>46366</v>
      </c>
      <c r="K213" s="217"/>
      <c r="L213" s="211"/>
      <c r="M213" s="204"/>
      <c r="N213" s="218"/>
      <c r="O213" s="219"/>
      <c r="P213" s="219"/>
      <c r="Q213" s="219"/>
      <c r="R213" s="219"/>
      <c r="S213" s="219"/>
      <c r="T213" s="219"/>
      <c r="U213" s="220"/>
      <c r="V213" s="219"/>
      <c r="W213" s="219"/>
      <c r="X213" s="218"/>
      <c r="Y213" s="221"/>
      <c r="Z213" s="347" t="str">
        <f>IF( tblESD[[#This Row],[Κατηγορία]] = "Έργο",  COUNTIF(tblESD[Α/Α Δραστηριότητας],TRIM(tblESD[[#This Row],[Α/Α Δραστηριότητας]]) &amp; ".*"),"")</f>
        <v/>
      </c>
      <c r="AA213" s="346"/>
      <c r="AB213" s="342">
        <v>187</v>
      </c>
      <c r="AC213" s="343"/>
    </row>
    <row r="214" spans="1:29" ht="38.25" x14ac:dyDescent="0.25">
      <c r="A214" s="269" t="s">
        <v>138</v>
      </c>
      <c r="B214" s="251" t="s">
        <v>610</v>
      </c>
      <c r="C214" s="235" t="s">
        <v>611</v>
      </c>
      <c r="D214" s="383" t="s">
        <v>1311</v>
      </c>
      <c r="E214" s="237" t="s">
        <v>142</v>
      </c>
      <c r="F214" s="237" t="s">
        <v>206</v>
      </c>
      <c r="G214" s="237" t="s">
        <v>144</v>
      </c>
      <c r="H214" s="238"/>
      <c r="I214" s="206">
        <v>44197</v>
      </c>
      <c r="J214" s="206">
        <v>46366</v>
      </c>
      <c r="K214" s="239"/>
      <c r="L214" s="210" t="s">
        <v>595</v>
      </c>
      <c r="M214" s="207" t="s">
        <v>184</v>
      </c>
      <c r="N214" s="246"/>
      <c r="O214" s="200"/>
      <c r="P214" s="200"/>
      <c r="Q214" s="200" t="s">
        <v>152</v>
      </c>
      <c r="R214" s="200"/>
      <c r="S214" s="200"/>
      <c r="T214" s="200"/>
      <c r="U214" s="224">
        <v>21900000</v>
      </c>
      <c r="V214" s="200"/>
      <c r="W214" s="200"/>
      <c r="X214" s="246" t="s">
        <v>152</v>
      </c>
      <c r="Y214" s="247" t="s">
        <v>528</v>
      </c>
      <c r="Z214" s="347">
        <f>IF( tblESD[[#This Row],[Κατηγορία]] = "Έργο",  COUNTIF(tblESD[Α/Α Δραστηριότητας],TRIM(tblESD[[#This Row],[Α/Α Δραστηριότητας]]) &amp; ".*"),"")</f>
        <v>3</v>
      </c>
      <c r="AA214" s="346"/>
      <c r="AB214" s="342">
        <v>188</v>
      </c>
      <c r="AC214" s="343"/>
    </row>
    <row r="215" spans="1:29" ht="38.25" x14ac:dyDescent="0.25">
      <c r="A215" s="204" t="s">
        <v>148</v>
      </c>
      <c r="B215" s="316" t="s">
        <v>612</v>
      </c>
      <c r="C215" s="215" t="s">
        <v>613</v>
      </c>
      <c r="D215" s="384"/>
      <c r="E215" s="216" t="s">
        <v>142</v>
      </c>
      <c r="F215" s="216" t="s">
        <v>206</v>
      </c>
      <c r="G215" s="216" t="s">
        <v>201</v>
      </c>
      <c r="H215" s="215" t="s">
        <v>152</v>
      </c>
      <c r="I215" s="203"/>
      <c r="J215" s="203">
        <v>46325</v>
      </c>
      <c r="K215" s="217"/>
      <c r="L215" s="211"/>
      <c r="M215" s="204"/>
      <c r="N215" s="218"/>
      <c r="O215" s="219"/>
      <c r="P215" s="219"/>
      <c r="Q215" s="219"/>
      <c r="R215" s="219"/>
      <c r="S215" s="219"/>
      <c r="T215" s="219"/>
      <c r="U215" s="220"/>
      <c r="V215" s="219"/>
      <c r="W215" s="219"/>
      <c r="X215" s="218"/>
      <c r="Y215" s="221"/>
      <c r="Z215" s="347" t="str">
        <f>IF( tblESD[[#This Row],[Κατηγορία]] = "Έργο",  COUNTIF(tblESD[Α/Α Δραστηριότητας],TRIM(tblESD[[#This Row],[Α/Α Δραστηριότητας]]) &amp; ".*"),"")</f>
        <v/>
      </c>
      <c r="AA215" s="346"/>
      <c r="AB215" s="342">
        <v>189</v>
      </c>
      <c r="AC215" s="343"/>
    </row>
    <row r="216" spans="1:29" ht="38.25" x14ac:dyDescent="0.25">
      <c r="A216" s="204" t="s">
        <v>148</v>
      </c>
      <c r="B216" s="316" t="s">
        <v>614</v>
      </c>
      <c r="C216" s="215" t="s">
        <v>615</v>
      </c>
      <c r="D216" s="384"/>
      <c r="E216" s="216" t="s">
        <v>142</v>
      </c>
      <c r="F216" s="216" t="s">
        <v>206</v>
      </c>
      <c r="G216" s="216" t="s">
        <v>201</v>
      </c>
      <c r="H216" s="215" t="s">
        <v>152</v>
      </c>
      <c r="I216" s="203"/>
      <c r="J216" s="203">
        <v>46356</v>
      </c>
      <c r="K216" s="217"/>
      <c r="L216" s="211"/>
      <c r="M216" s="204"/>
      <c r="N216" s="218"/>
      <c r="O216" s="219"/>
      <c r="P216" s="219"/>
      <c r="Q216" s="219"/>
      <c r="R216" s="219"/>
      <c r="S216" s="219"/>
      <c r="T216" s="219"/>
      <c r="U216" s="220"/>
      <c r="V216" s="219"/>
      <c r="W216" s="219"/>
      <c r="X216" s="218"/>
      <c r="Y216" s="221"/>
      <c r="Z216" s="347" t="str">
        <f>IF( tblESD[[#This Row],[Κατηγορία]] = "Έργο",  COUNTIF(tblESD[Α/Α Δραστηριότητας],TRIM(tblESD[[#This Row],[Α/Α Δραστηριότητας]]) &amp; ".*"),"")</f>
        <v/>
      </c>
      <c r="AA216" s="346"/>
      <c r="AB216" s="342">
        <v>190</v>
      </c>
      <c r="AC216" s="343"/>
    </row>
    <row r="217" spans="1:29" ht="51" x14ac:dyDescent="0.25">
      <c r="A217" s="204" t="s">
        <v>148</v>
      </c>
      <c r="B217" s="316" t="s">
        <v>616</v>
      </c>
      <c r="C217" s="215" t="s">
        <v>617</v>
      </c>
      <c r="D217" s="384"/>
      <c r="E217" s="216" t="s">
        <v>142</v>
      </c>
      <c r="F217" s="216" t="s">
        <v>206</v>
      </c>
      <c r="G217" s="216" t="s">
        <v>201</v>
      </c>
      <c r="H217" s="215" t="s">
        <v>152</v>
      </c>
      <c r="I217" s="203"/>
      <c r="J217" s="203">
        <v>46366</v>
      </c>
      <c r="K217" s="217"/>
      <c r="L217" s="211"/>
      <c r="M217" s="204"/>
      <c r="N217" s="218"/>
      <c r="O217" s="219"/>
      <c r="P217" s="219"/>
      <c r="Q217" s="219"/>
      <c r="R217" s="219"/>
      <c r="S217" s="219"/>
      <c r="T217" s="219"/>
      <c r="U217" s="220"/>
      <c r="V217" s="219"/>
      <c r="W217" s="219"/>
      <c r="X217" s="218"/>
      <c r="Y217" s="221"/>
      <c r="Z217" s="347" t="str">
        <f>IF( tblESD[[#This Row],[Κατηγορία]] = "Έργο",  COUNTIF(tblESD[Α/Α Δραστηριότητας],TRIM(tblESD[[#This Row],[Α/Α Δραστηριότητας]]) &amp; ".*"),"")</f>
        <v/>
      </c>
      <c r="AA217" s="346"/>
      <c r="AB217" s="342">
        <v>191</v>
      </c>
      <c r="AC217" s="343"/>
    </row>
    <row r="218" spans="1:29" ht="36" x14ac:dyDescent="0.25">
      <c r="A218" s="314" t="s">
        <v>134</v>
      </c>
      <c r="B218" s="315" t="s">
        <v>618</v>
      </c>
      <c r="C218" s="227" t="s">
        <v>619</v>
      </c>
      <c r="D218" s="381" t="s">
        <v>620</v>
      </c>
      <c r="E218" s="228"/>
      <c r="F218" s="228"/>
      <c r="G218" s="228"/>
      <c r="H218" s="229"/>
      <c r="I218" s="230"/>
      <c r="J218" s="230"/>
      <c r="K218" s="231"/>
      <c r="L218" s="232" t="s">
        <v>621</v>
      </c>
      <c r="M218" s="214"/>
      <c r="N218" s="243"/>
      <c r="O218" s="233"/>
      <c r="P218" s="233"/>
      <c r="Q218" s="233"/>
      <c r="R218" s="233"/>
      <c r="S218" s="233"/>
      <c r="T218" s="233"/>
      <c r="U218" s="234"/>
      <c r="V218" s="233"/>
      <c r="W218" s="233"/>
      <c r="X218" s="243"/>
      <c r="Y218" s="244"/>
      <c r="Z218" s="347" t="str">
        <f>IF( tblESD[[#This Row],[Κατηγορία]] = "Έργο",  COUNTIF(tblESD[Α/Α Δραστηριότητας],TRIM(tblESD[[#This Row],[Α/Α Δραστηριότητας]]) &amp; ".*"),"")</f>
        <v/>
      </c>
      <c r="AA218" s="346"/>
      <c r="AB218" s="342">
        <v>192</v>
      </c>
      <c r="AC218" s="343"/>
    </row>
    <row r="219" spans="1:29" ht="51" x14ac:dyDescent="0.25">
      <c r="A219" s="269" t="s">
        <v>138</v>
      </c>
      <c r="B219" s="251" t="s">
        <v>622</v>
      </c>
      <c r="C219" s="235" t="s">
        <v>623</v>
      </c>
      <c r="D219" s="383" t="s">
        <v>1310</v>
      </c>
      <c r="E219" s="237" t="s">
        <v>142</v>
      </c>
      <c r="F219" s="237" t="s">
        <v>206</v>
      </c>
      <c r="G219" s="237" t="s">
        <v>144</v>
      </c>
      <c r="H219" s="238"/>
      <c r="I219" s="206">
        <v>45658</v>
      </c>
      <c r="J219" s="206">
        <v>46366</v>
      </c>
      <c r="K219" s="239"/>
      <c r="L219" s="210" t="s">
        <v>621</v>
      </c>
      <c r="M219" s="207" t="s">
        <v>184</v>
      </c>
      <c r="N219" s="246"/>
      <c r="O219" s="200"/>
      <c r="P219" s="200"/>
      <c r="Q219" s="200"/>
      <c r="R219" s="200"/>
      <c r="S219" s="200"/>
      <c r="T219" s="200" t="s">
        <v>624</v>
      </c>
      <c r="U219" s="224">
        <v>15000000</v>
      </c>
      <c r="V219" s="200"/>
      <c r="W219" s="200"/>
      <c r="X219" s="246"/>
      <c r="Y219" s="247"/>
      <c r="Z219" s="347">
        <f>IF( tblESD[[#This Row],[Κατηγορία]] = "Έργο",  COUNTIF(tblESD[Α/Α Δραστηριότητας],TRIM(tblESD[[#This Row],[Α/Α Δραστηριότητας]]) &amp; ".*"),"")</f>
        <v>2</v>
      </c>
      <c r="AA219" s="346"/>
      <c r="AB219" s="342">
        <v>196</v>
      </c>
      <c r="AC219" s="343"/>
    </row>
    <row r="220" spans="1:29" ht="51" x14ac:dyDescent="0.25">
      <c r="A220" s="204" t="s">
        <v>148</v>
      </c>
      <c r="B220" s="316" t="s">
        <v>625</v>
      </c>
      <c r="C220" s="215" t="s">
        <v>626</v>
      </c>
      <c r="D220" s="384"/>
      <c r="E220" s="216" t="s">
        <v>142</v>
      </c>
      <c r="F220" s="216" t="s">
        <v>206</v>
      </c>
      <c r="G220" s="216" t="s">
        <v>201</v>
      </c>
      <c r="H220" s="215" t="s">
        <v>152</v>
      </c>
      <c r="I220" s="203"/>
      <c r="J220" s="203">
        <v>46356</v>
      </c>
      <c r="K220" s="217"/>
      <c r="L220" s="211"/>
      <c r="M220" s="204"/>
      <c r="N220" s="218"/>
      <c r="O220" s="219"/>
      <c r="P220" s="219"/>
      <c r="Q220" s="219"/>
      <c r="R220" s="219"/>
      <c r="S220" s="219"/>
      <c r="T220" s="219"/>
      <c r="U220" s="220"/>
      <c r="V220" s="219"/>
      <c r="W220" s="219"/>
      <c r="X220" s="218"/>
      <c r="Y220" s="221"/>
      <c r="Z220" s="347" t="str">
        <f>IF( tblESD[[#This Row],[Κατηγορία]] = "Έργο",  COUNTIF(tblESD[Α/Α Δραστηριότητας],TRIM(tblESD[[#This Row],[Α/Α Δραστηριότητας]]) &amp; ".*"),"")</f>
        <v/>
      </c>
      <c r="AA220" s="346"/>
      <c r="AB220" s="342">
        <v>197</v>
      </c>
      <c r="AC220" s="343"/>
    </row>
    <row r="221" spans="1:29" x14ac:dyDescent="0.25">
      <c r="A221" s="204" t="s">
        <v>148</v>
      </c>
      <c r="B221" s="316" t="s">
        <v>627</v>
      </c>
      <c r="C221" s="215" t="s">
        <v>628</v>
      </c>
      <c r="D221" s="384"/>
      <c r="E221" s="216" t="s">
        <v>142</v>
      </c>
      <c r="F221" s="216" t="s">
        <v>206</v>
      </c>
      <c r="G221" s="216" t="s">
        <v>201</v>
      </c>
      <c r="H221" s="215" t="s">
        <v>152</v>
      </c>
      <c r="I221" s="203"/>
      <c r="J221" s="203">
        <v>46366</v>
      </c>
      <c r="K221" s="217"/>
      <c r="L221" s="211"/>
      <c r="M221" s="204"/>
      <c r="N221" s="218"/>
      <c r="O221" s="219"/>
      <c r="P221" s="219"/>
      <c r="Q221" s="219"/>
      <c r="R221" s="219"/>
      <c r="S221" s="219"/>
      <c r="T221" s="219"/>
      <c r="U221" s="220"/>
      <c r="V221" s="219"/>
      <c r="W221" s="219"/>
      <c r="X221" s="218"/>
      <c r="Y221" s="221"/>
      <c r="Z221" s="347" t="str">
        <f>IF( tblESD[[#This Row],[Κατηγορία]] = "Έργο",  COUNTIF(tblESD[Α/Α Δραστηριότητας],TRIM(tblESD[[#This Row],[Α/Α Δραστηριότητας]]) &amp; ".*"),"")</f>
        <v/>
      </c>
      <c r="AA221" s="346"/>
      <c r="AB221" s="342">
        <v>198</v>
      </c>
      <c r="AC221" s="343"/>
    </row>
    <row r="222" spans="1:29" ht="48" x14ac:dyDescent="0.25">
      <c r="A222" s="269" t="s">
        <v>138</v>
      </c>
      <c r="B222" s="251" t="s">
        <v>629</v>
      </c>
      <c r="C222" s="235" t="s">
        <v>630</v>
      </c>
      <c r="D222" s="383" t="s">
        <v>631</v>
      </c>
      <c r="E222" s="237" t="s">
        <v>152</v>
      </c>
      <c r="F222" s="237" t="s">
        <v>143</v>
      </c>
      <c r="G222" s="237" t="s">
        <v>282</v>
      </c>
      <c r="H222" s="238"/>
      <c r="I222" s="206">
        <v>46023</v>
      </c>
      <c r="J222" s="206">
        <v>46366</v>
      </c>
      <c r="K222" s="239"/>
      <c r="L222" s="210" t="s">
        <v>595</v>
      </c>
      <c r="M222" s="207" t="s">
        <v>147</v>
      </c>
      <c r="N222" s="246"/>
      <c r="O222" s="200"/>
      <c r="P222" s="200"/>
      <c r="Q222" s="200"/>
      <c r="R222" s="200"/>
      <c r="S222" s="200"/>
      <c r="T222" s="200"/>
      <c r="U222" s="224"/>
      <c r="V222" s="200"/>
      <c r="W222" s="200"/>
      <c r="X222" s="246" t="s">
        <v>152</v>
      </c>
      <c r="Y222" s="247"/>
      <c r="Z222" s="347">
        <f>IF( tblESD[[#This Row],[Κατηγορία]] = "Έργο",  COUNTIF(tblESD[Α/Α Δραστηριότητας],TRIM(tblESD[[#This Row],[Α/Α Δραστηριότητας]]) &amp; ".*"),"")</f>
        <v>2</v>
      </c>
      <c r="AA222" s="346"/>
      <c r="AB222" s="342">
        <v>199</v>
      </c>
      <c r="AC222" s="343"/>
    </row>
    <row r="223" spans="1:29" ht="33.75" customHeight="1" x14ac:dyDescent="0.25">
      <c r="A223" s="204" t="s">
        <v>148</v>
      </c>
      <c r="B223" s="316" t="s">
        <v>632</v>
      </c>
      <c r="C223" s="215" t="s">
        <v>633</v>
      </c>
      <c r="D223" s="384"/>
      <c r="E223" s="216" t="s">
        <v>152</v>
      </c>
      <c r="F223" s="216" t="s">
        <v>143</v>
      </c>
      <c r="G223" s="216" t="s">
        <v>634</v>
      </c>
      <c r="H223" s="215" t="s">
        <v>142</v>
      </c>
      <c r="I223" s="203"/>
      <c r="J223" s="203">
        <v>46203</v>
      </c>
      <c r="K223" s="217"/>
      <c r="L223" s="211"/>
      <c r="M223" s="204"/>
      <c r="N223" s="218"/>
      <c r="O223" s="219"/>
      <c r="P223" s="219"/>
      <c r="Q223" s="219"/>
      <c r="R223" s="219"/>
      <c r="S223" s="219"/>
      <c r="T223" s="219"/>
      <c r="U223" s="220"/>
      <c r="V223" s="219"/>
      <c r="W223" s="219"/>
      <c r="X223" s="218"/>
      <c r="Y223" s="221"/>
      <c r="Z223" s="347" t="str">
        <f>IF( tblESD[[#This Row],[Κατηγορία]] = "Έργο",  COUNTIF(tblESD[Α/Α Δραστηριότητας],TRIM(tblESD[[#This Row],[Α/Α Δραστηριότητας]]) &amp; ".*"),"")</f>
        <v/>
      </c>
      <c r="AA223" s="346"/>
      <c r="AB223" s="342">
        <v>200</v>
      </c>
      <c r="AC223" s="343"/>
    </row>
    <row r="224" spans="1:29" ht="76.5" x14ac:dyDescent="0.25">
      <c r="A224" s="204" t="s">
        <v>148</v>
      </c>
      <c r="B224" s="316" t="s">
        <v>635</v>
      </c>
      <c r="C224" s="215" t="s">
        <v>636</v>
      </c>
      <c r="D224" s="384"/>
      <c r="E224" s="216" t="s">
        <v>152</v>
      </c>
      <c r="F224" s="216" t="s">
        <v>143</v>
      </c>
      <c r="G224" s="216" t="s">
        <v>1049</v>
      </c>
      <c r="H224" s="215" t="s">
        <v>142</v>
      </c>
      <c r="I224" s="203"/>
      <c r="J224" s="203">
        <v>46366</v>
      </c>
      <c r="K224" s="217"/>
      <c r="L224" s="211"/>
      <c r="M224" s="204"/>
      <c r="N224" s="218"/>
      <c r="O224" s="219"/>
      <c r="P224" s="219"/>
      <c r="Q224" s="219"/>
      <c r="R224" s="219"/>
      <c r="S224" s="219"/>
      <c r="T224" s="219"/>
      <c r="U224" s="220"/>
      <c r="V224" s="219"/>
      <c r="W224" s="219"/>
      <c r="X224" s="218"/>
      <c r="Y224" s="221"/>
      <c r="Z224" s="347" t="str">
        <f>IF( tblESD[[#This Row],[Κατηγορία]] = "Έργο",  COUNTIF(tblESD[Α/Α Δραστηριότητας],TRIM(tblESD[[#This Row],[Α/Α Δραστηριότητας]]) &amp; ".*"),"")</f>
        <v/>
      </c>
      <c r="AA224" s="346"/>
      <c r="AB224" s="342">
        <v>201</v>
      </c>
      <c r="AC224" s="343"/>
    </row>
    <row r="225" spans="1:29" ht="38.25" x14ac:dyDescent="0.25">
      <c r="A225" s="269" t="s">
        <v>138</v>
      </c>
      <c r="B225" s="251" t="s">
        <v>637</v>
      </c>
      <c r="C225" s="235" t="s">
        <v>638</v>
      </c>
      <c r="D225" s="383" t="s">
        <v>639</v>
      </c>
      <c r="E225" s="237" t="s">
        <v>152</v>
      </c>
      <c r="F225" s="237" t="s">
        <v>206</v>
      </c>
      <c r="G225" s="237" t="s">
        <v>640</v>
      </c>
      <c r="H225" s="238"/>
      <c r="I225" s="206">
        <v>46023</v>
      </c>
      <c r="J225" s="206">
        <v>46356</v>
      </c>
      <c r="K225" s="239"/>
      <c r="L225" s="210" t="s">
        <v>621</v>
      </c>
      <c r="M225" s="207" t="s">
        <v>184</v>
      </c>
      <c r="N225" s="246"/>
      <c r="O225" s="200"/>
      <c r="P225" s="200"/>
      <c r="Q225" s="200"/>
      <c r="R225" s="200"/>
      <c r="S225" s="200"/>
      <c r="T225" s="200" t="s">
        <v>641</v>
      </c>
      <c r="U225" s="224">
        <v>15000000</v>
      </c>
      <c r="V225" s="200"/>
      <c r="W225" s="200"/>
      <c r="X225" s="246"/>
      <c r="Y225" s="247"/>
      <c r="Z225" s="347">
        <f>IF( tblESD[[#This Row],[Κατηγορία]] = "Έργο",  COUNTIF(tblESD[Α/Α Δραστηριότητας],TRIM(tblESD[[#This Row],[Α/Α Δραστηριότητας]]) &amp; ".*"),"")</f>
        <v>4</v>
      </c>
      <c r="AA225" s="346"/>
      <c r="AB225" s="342">
        <v>204</v>
      </c>
      <c r="AC225" s="343"/>
    </row>
    <row r="226" spans="1:29" ht="33" customHeight="1" x14ac:dyDescent="0.25">
      <c r="A226" s="204" t="s">
        <v>148</v>
      </c>
      <c r="B226" s="316" t="s">
        <v>642</v>
      </c>
      <c r="C226" s="215" t="s">
        <v>643</v>
      </c>
      <c r="D226" s="384"/>
      <c r="E226" s="216" t="s">
        <v>152</v>
      </c>
      <c r="F226" s="216" t="s">
        <v>206</v>
      </c>
      <c r="G226" s="216" t="s">
        <v>980</v>
      </c>
      <c r="H226" s="215" t="s">
        <v>142</v>
      </c>
      <c r="I226" s="203"/>
      <c r="J226" s="203">
        <v>46112</v>
      </c>
      <c r="K226" s="217"/>
      <c r="L226" s="211"/>
      <c r="M226" s="204"/>
      <c r="N226" s="218"/>
      <c r="O226" s="219"/>
      <c r="P226" s="219"/>
      <c r="Q226" s="219"/>
      <c r="R226" s="219"/>
      <c r="S226" s="219"/>
      <c r="T226" s="219"/>
      <c r="U226" s="220"/>
      <c r="V226" s="219"/>
      <c r="W226" s="219"/>
      <c r="X226" s="218"/>
      <c r="Y226" s="221"/>
      <c r="Z226" s="347" t="str">
        <f>IF( tblESD[[#This Row],[Κατηγορία]] = "Έργο",  COUNTIF(tblESD[Α/Α Δραστηριότητας],TRIM(tblESD[[#This Row],[Α/Α Δραστηριότητας]]) &amp; ".*"),"")</f>
        <v/>
      </c>
      <c r="AA226" s="346"/>
      <c r="AB226" s="342">
        <v>205</v>
      </c>
      <c r="AC226" s="343"/>
    </row>
    <row r="227" spans="1:29" x14ac:dyDescent="0.25">
      <c r="A227" s="204" t="s">
        <v>148</v>
      </c>
      <c r="B227" s="316" t="s">
        <v>644</v>
      </c>
      <c r="C227" s="215" t="s">
        <v>645</v>
      </c>
      <c r="D227" s="384"/>
      <c r="E227" s="216" t="s">
        <v>152</v>
      </c>
      <c r="F227" s="216" t="s">
        <v>206</v>
      </c>
      <c r="G227" s="216" t="s">
        <v>646</v>
      </c>
      <c r="H227" s="215" t="s">
        <v>142</v>
      </c>
      <c r="I227" s="203"/>
      <c r="J227" s="203">
        <v>46203</v>
      </c>
      <c r="K227" s="217"/>
      <c r="L227" s="211"/>
      <c r="M227" s="204"/>
      <c r="N227" s="218"/>
      <c r="O227" s="219"/>
      <c r="P227" s="219"/>
      <c r="Q227" s="219"/>
      <c r="R227" s="219"/>
      <c r="S227" s="219"/>
      <c r="T227" s="219"/>
      <c r="U227" s="220"/>
      <c r="V227" s="219"/>
      <c r="W227" s="219"/>
      <c r="X227" s="218"/>
      <c r="Y227" s="221"/>
      <c r="Z227" s="347" t="str">
        <f>IF( tblESD[[#This Row],[Κατηγορία]] = "Έργο",  COUNTIF(tblESD[Α/Α Δραστηριότητας],TRIM(tblESD[[#This Row],[Α/Α Δραστηριότητας]]) &amp; ".*"),"")</f>
        <v/>
      </c>
      <c r="AA227" s="346"/>
      <c r="AB227" s="342">
        <v>206</v>
      </c>
      <c r="AC227" s="343"/>
    </row>
    <row r="228" spans="1:29" x14ac:dyDescent="0.25">
      <c r="A228" s="204" t="s">
        <v>148</v>
      </c>
      <c r="B228" s="316" t="s">
        <v>647</v>
      </c>
      <c r="C228" s="215" t="s">
        <v>648</v>
      </c>
      <c r="D228" s="384"/>
      <c r="E228" s="216" t="s">
        <v>152</v>
      </c>
      <c r="F228" s="216" t="s">
        <v>206</v>
      </c>
      <c r="G228" s="216" t="s">
        <v>649</v>
      </c>
      <c r="H228" s="215" t="s">
        <v>142</v>
      </c>
      <c r="I228" s="203"/>
      <c r="J228" s="203">
        <v>46295</v>
      </c>
      <c r="K228" s="217"/>
      <c r="L228" s="211"/>
      <c r="M228" s="204"/>
      <c r="N228" s="218"/>
      <c r="O228" s="219"/>
      <c r="P228" s="219"/>
      <c r="Q228" s="219"/>
      <c r="R228" s="219"/>
      <c r="S228" s="219"/>
      <c r="T228" s="219"/>
      <c r="U228" s="220"/>
      <c r="V228" s="219"/>
      <c r="W228" s="219"/>
      <c r="X228" s="218"/>
      <c r="Y228" s="221"/>
      <c r="Z228" s="347" t="str">
        <f>IF( tblESD[[#This Row],[Κατηγορία]] = "Έργο",  COUNTIF(tblESD[Α/Α Δραστηριότητας],TRIM(tblESD[[#This Row],[Α/Α Δραστηριότητας]]) &amp; ".*"),"")</f>
        <v/>
      </c>
      <c r="AA228" s="346"/>
      <c r="AB228" s="342">
        <v>207</v>
      </c>
      <c r="AC228" s="343"/>
    </row>
    <row r="229" spans="1:29" x14ac:dyDescent="0.25">
      <c r="A229" s="204" t="s">
        <v>148</v>
      </c>
      <c r="B229" s="316" t="s">
        <v>650</v>
      </c>
      <c r="C229" s="215" t="s">
        <v>651</v>
      </c>
      <c r="D229" s="384"/>
      <c r="E229" s="216" t="s">
        <v>152</v>
      </c>
      <c r="F229" s="216" t="s">
        <v>206</v>
      </c>
      <c r="G229" s="216" t="s">
        <v>652</v>
      </c>
      <c r="H229" s="215" t="s">
        <v>142</v>
      </c>
      <c r="I229" s="203"/>
      <c r="J229" s="203">
        <v>46356</v>
      </c>
      <c r="K229" s="217"/>
      <c r="L229" s="211"/>
      <c r="M229" s="204"/>
      <c r="N229" s="218"/>
      <c r="O229" s="219"/>
      <c r="P229" s="219"/>
      <c r="Q229" s="219"/>
      <c r="R229" s="219"/>
      <c r="S229" s="219"/>
      <c r="T229" s="219"/>
      <c r="U229" s="220"/>
      <c r="V229" s="219"/>
      <c r="W229" s="219"/>
      <c r="X229" s="218"/>
      <c r="Y229" s="221"/>
      <c r="Z229" s="347" t="str">
        <f>IF( tblESD[[#This Row],[Κατηγορία]] = "Έργο",  COUNTIF(tblESD[Α/Α Δραστηριότητας],TRIM(tblESD[[#This Row],[Α/Α Δραστηριότητας]]) &amp; ".*"),"")</f>
        <v/>
      </c>
      <c r="AA229" s="346"/>
      <c r="AB229" s="342">
        <v>208</v>
      </c>
      <c r="AC229" s="343"/>
    </row>
    <row r="230" spans="1:29" ht="38.25" x14ac:dyDescent="0.25">
      <c r="A230" s="269" t="s">
        <v>138</v>
      </c>
      <c r="B230" s="251" t="s">
        <v>653</v>
      </c>
      <c r="C230" s="235" t="s">
        <v>654</v>
      </c>
      <c r="D230" s="383" t="s">
        <v>655</v>
      </c>
      <c r="E230" s="237" t="s">
        <v>142</v>
      </c>
      <c r="F230" s="237" t="s">
        <v>206</v>
      </c>
      <c r="G230" s="237" t="s">
        <v>640</v>
      </c>
      <c r="H230" s="238"/>
      <c r="I230" s="206">
        <v>46023</v>
      </c>
      <c r="J230" s="206">
        <v>46356</v>
      </c>
      <c r="K230" s="239"/>
      <c r="L230" s="210" t="s">
        <v>621</v>
      </c>
      <c r="M230" s="207" t="s">
        <v>184</v>
      </c>
      <c r="N230" s="246"/>
      <c r="O230" s="200"/>
      <c r="P230" s="200"/>
      <c r="Q230" s="200"/>
      <c r="R230" s="200"/>
      <c r="S230" s="200"/>
      <c r="T230" s="200" t="s">
        <v>641</v>
      </c>
      <c r="U230" s="224">
        <v>5500000</v>
      </c>
      <c r="V230" s="200"/>
      <c r="W230" s="200"/>
      <c r="X230" s="246"/>
      <c r="Y230" s="247"/>
      <c r="Z230" s="347">
        <f>IF( tblESD[[#This Row],[Κατηγορία]] = "Έργο",  COUNTIF(tblESD[Α/Α Δραστηριότητας],TRIM(tblESD[[#This Row],[Α/Α Δραστηριότητας]]) &amp; ".*"),"")</f>
        <v>4</v>
      </c>
      <c r="AA230" s="346"/>
      <c r="AB230" s="342">
        <v>209</v>
      </c>
      <c r="AC230" s="343"/>
    </row>
    <row r="231" spans="1:29" ht="25.5" x14ac:dyDescent="0.25">
      <c r="A231" s="204" t="s">
        <v>148</v>
      </c>
      <c r="B231" s="316" t="s">
        <v>656</v>
      </c>
      <c r="C231" s="215" t="s">
        <v>657</v>
      </c>
      <c r="D231" s="384"/>
      <c r="E231" s="216" t="s">
        <v>142</v>
      </c>
      <c r="F231" s="216" t="s">
        <v>206</v>
      </c>
      <c r="G231" s="216" t="s">
        <v>646</v>
      </c>
      <c r="H231" s="215" t="s">
        <v>152</v>
      </c>
      <c r="I231" s="203"/>
      <c r="J231" s="203">
        <v>46142</v>
      </c>
      <c r="K231" s="217"/>
      <c r="L231" s="211"/>
      <c r="M231" s="204"/>
      <c r="N231" s="218"/>
      <c r="O231" s="219"/>
      <c r="P231" s="219"/>
      <c r="Q231" s="219"/>
      <c r="R231" s="219"/>
      <c r="S231" s="219"/>
      <c r="T231" s="219"/>
      <c r="U231" s="220"/>
      <c r="V231" s="219"/>
      <c r="W231" s="219"/>
      <c r="X231" s="218"/>
      <c r="Y231" s="221"/>
      <c r="Z231" s="347" t="str">
        <f>IF( tblESD[[#This Row],[Κατηγορία]] = "Έργο",  COUNTIF(tblESD[Α/Α Δραστηριότητας],TRIM(tblESD[[#This Row],[Α/Α Δραστηριότητας]]) &amp; ".*"),"")</f>
        <v/>
      </c>
      <c r="AA231" s="346"/>
      <c r="AB231" s="342">
        <v>210</v>
      </c>
      <c r="AC231" s="343"/>
    </row>
    <row r="232" spans="1:29" ht="25.5" x14ac:dyDescent="0.25">
      <c r="A232" s="204" t="s">
        <v>148</v>
      </c>
      <c r="B232" s="316" t="s">
        <v>658</v>
      </c>
      <c r="C232" s="215" t="s">
        <v>659</v>
      </c>
      <c r="D232" s="384"/>
      <c r="E232" s="216" t="s">
        <v>142</v>
      </c>
      <c r="F232" s="216" t="s">
        <v>206</v>
      </c>
      <c r="G232" s="216" t="s">
        <v>123</v>
      </c>
      <c r="H232" s="215" t="s">
        <v>152</v>
      </c>
      <c r="I232" s="203"/>
      <c r="J232" s="203">
        <v>46173</v>
      </c>
      <c r="K232" s="217"/>
      <c r="L232" s="211"/>
      <c r="M232" s="204"/>
      <c r="N232" s="218"/>
      <c r="O232" s="219"/>
      <c r="P232" s="219"/>
      <c r="Q232" s="219"/>
      <c r="R232" s="219"/>
      <c r="S232" s="219"/>
      <c r="T232" s="219"/>
      <c r="U232" s="220"/>
      <c r="V232" s="219"/>
      <c r="W232" s="219"/>
      <c r="X232" s="218"/>
      <c r="Y232" s="221"/>
      <c r="Z232" s="347" t="str">
        <f>IF( tblESD[[#This Row],[Κατηγορία]] = "Έργο",  COUNTIF(tblESD[Α/Α Δραστηριότητας],TRIM(tblESD[[#This Row],[Α/Α Δραστηριότητας]]) &amp; ".*"),"")</f>
        <v/>
      </c>
      <c r="AA232" s="346"/>
      <c r="AB232" s="342">
        <v>211</v>
      </c>
      <c r="AC232" s="343"/>
    </row>
    <row r="233" spans="1:29" x14ac:dyDescent="0.25">
      <c r="A233" s="204" t="s">
        <v>148</v>
      </c>
      <c r="B233" s="316" t="s">
        <v>660</v>
      </c>
      <c r="C233" s="215" t="s">
        <v>661</v>
      </c>
      <c r="D233" s="384"/>
      <c r="E233" s="216" t="s">
        <v>142</v>
      </c>
      <c r="F233" s="216" t="s">
        <v>206</v>
      </c>
      <c r="G233" s="216" t="s">
        <v>662</v>
      </c>
      <c r="H233" s="215" t="s">
        <v>152</v>
      </c>
      <c r="I233" s="203"/>
      <c r="J233" s="203">
        <v>46264</v>
      </c>
      <c r="K233" s="217"/>
      <c r="L233" s="211"/>
      <c r="M233" s="204"/>
      <c r="N233" s="218"/>
      <c r="O233" s="219"/>
      <c r="P233" s="219"/>
      <c r="Q233" s="219"/>
      <c r="R233" s="219"/>
      <c r="S233" s="219"/>
      <c r="T233" s="219"/>
      <c r="U233" s="220"/>
      <c r="V233" s="219"/>
      <c r="W233" s="219"/>
      <c r="X233" s="218"/>
      <c r="Y233" s="221"/>
      <c r="Z233" s="347" t="str">
        <f>IF( tblESD[[#This Row],[Κατηγορία]] = "Έργο",  COUNTIF(tblESD[Α/Α Δραστηριότητας],TRIM(tblESD[[#This Row],[Α/Α Δραστηριότητας]]) &amp; ".*"),"")</f>
        <v/>
      </c>
      <c r="AA233" s="346"/>
      <c r="AB233" s="342">
        <v>212</v>
      </c>
      <c r="AC233" s="343"/>
    </row>
    <row r="234" spans="1:29" x14ac:dyDescent="0.25">
      <c r="A234" s="204" t="s">
        <v>148</v>
      </c>
      <c r="B234" s="316" t="s">
        <v>663</v>
      </c>
      <c r="C234" s="215" t="s">
        <v>664</v>
      </c>
      <c r="D234" s="384"/>
      <c r="E234" s="216" t="s">
        <v>142</v>
      </c>
      <c r="F234" s="216" t="s">
        <v>206</v>
      </c>
      <c r="G234" s="216" t="s">
        <v>357</v>
      </c>
      <c r="H234" s="215" t="s">
        <v>152</v>
      </c>
      <c r="I234" s="203"/>
      <c r="J234" s="203">
        <v>46356</v>
      </c>
      <c r="K234" s="217"/>
      <c r="L234" s="211"/>
      <c r="M234" s="204"/>
      <c r="N234" s="218"/>
      <c r="O234" s="219"/>
      <c r="P234" s="219"/>
      <c r="Q234" s="219"/>
      <c r="R234" s="219"/>
      <c r="S234" s="219"/>
      <c r="T234" s="219"/>
      <c r="U234" s="220"/>
      <c r="V234" s="219"/>
      <c r="W234" s="219"/>
      <c r="X234" s="218"/>
      <c r="Y234" s="221"/>
      <c r="Z234" s="347" t="str">
        <f>IF( tblESD[[#This Row],[Κατηγορία]] = "Έργο",  COUNTIF(tblESD[Α/Α Δραστηριότητας],TRIM(tblESD[[#This Row],[Α/Α Δραστηριότητας]]) &amp; ".*"),"")</f>
        <v/>
      </c>
      <c r="AA234" s="346"/>
      <c r="AB234" s="342"/>
      <c r="AC234" s="343"/>
    </row>
    <row r="235" spans="1:29" ht="38.25" x14ac:dyDescent="0.25">
      <c r="A235" s="269" t="s">
        <v>138</v>
      </c>
      <c r="B235" s="251" t="s">
        <v>665</v>
      </c>
      <c r="C235" s="235" t="s">
        <v>666</v>
      </c>
      <c r="D235" s="383" t="s">
        <v>667</v>
      </c>
      <c r="E235" s="237" t="s">
        <v>152</v>
      </c>
      <c r="F235" s="237" t="s">
        <v>206</v>
      </c>
      <c r="G235" s="237" t="s">
        <v>640</v>
      </c>
      <c r="H235" s="238"/>
      <c r="I235" s="206">
        <v>46023</v>
      </c>
      <c r="J235" s="206">
        <v>46356</v>
      </c>
      <c r="K235" s="239"/>
      <c r="L235" s="210" t="s">
        <v>621</v>
      </c>
      <c r="M235" s="207" t="s">
        <v>184</v>
      </c>
      <c r="N235" s="246"/>
      <c r="O235" s="200"/>
      <c r="P235" s="200"/>
      <c r="Q235" s="200"/>
      <c r="R235" s="200"/>
      <c r="S235" s="200"/>
      <c r="T235" s="200" t="s">
        <v>641</v>
      </c>
      <c r="U235" s="224">
        <v>2800000</v>
      </c>
      <c r="V235" s="200"/>
      <c r="W235" s="200"/>
      <c r="X235" s="246"/>
      <c r="Y235" s="247"/>
      <c r="Z235" s="347">
        <f>IF( tblESD[[#This Row],[Κατηγορία]] = "Έργο",  COUNTIF(tblESD[Α/Α Δραστηριότητας],TRIM(tblESD[[#This Row],[Α/Α Δραστηριότητας]]) &amp; ".*"),"")</f>
        <v>3</v>
      </c>
      <c r="AA235" s="346"/>
      <c r="AB235" s="342"/>
      <c r="AC235" s="343"/>
    </row>
    <row r="236" spans="1:29" x14ac:dyDescent="0.25">
      <c r="A236" s="204" t="s">
        <v>148</v>
      </c>
      <c r="B236" s="316" t="s">
        <v>668</v>
      </c>
      <c r="C236" s="215" t="s">
        <v>669</v>
      </c>
      <c r="D236" s="384"/>
      <c r="E236" s="216" t="s">
        <v>152</v>
      </c>
      <c r="F236" s="216" t="s">
        <v>206</v>
      </c>
      <c r="G236" s="216" t="s">
        <v>1013</v>
      </c>
      <c r="H236" s="215" t="s">
        <v>142</v>
      </c>
      <c r="I236" s="203"/>
      <c r="J236" s="203">
        <v>46112</v>
      </c>
      <c r="K236" s="217"/>
      <c r="L236" s="211"/>
      <c r="M236" s="204"/>
      <c r="N236" s="218"/>
      <c r="O236" s="219"/>
      <c r="P236" s="219"/>
      <c r="Q236" s="219"/>
      <c r="R236" s="219"/>
      <c r="S236" s="219"/>
      <c r="T236" s="219"/>
      <c r="U236" s="220"/>
      <c r="V236" s="219"/>
      <c r="W236" s="219"/>
      <c r="X236" s="218"/>
      <c r="Y236" s="221"/>
      <c r="Z236" s="347" t="str">
        <f>IF( tblESD[[#This Row],[Κατηγορία]] = "Έργο",  COUNTIF(tblESD[Α/Α Δραστηριότητας],TRIM(tblESD[[#This Row],[Α/Α Δραστηριότητας]]) &amp; ".*"),"")</f>
        <v/>
      </c>
      <c r="AA236" s="346"/>
      <c r="AB236" s="342"/>
      <c r="AC236" s="343"/>
    </row>
    <row r="237" spans="1:29" x14ac:dyDescent="0.25">
      <c r="A237" s="204" t="s">
        <v>148</v>
      </c>
      <c r="B237" s="316" t="s">
        <v>671</v>
      </c>
      <c r="C237" s="215" t="s">
        <v>648</v>
      </c>
      <c r="D237" s="384"/>
      <c r="E237" s="216" t="s">
        <v>152</v>
      </c>
      <c r="F237" s="216" t="s">
        <v>206</v>
      </c>
      <c r="G237" s="216" t="s">
        <v>649</v>
      </c>
      <c r="H237" s="215" t="s">
        <v>142</v>
      </c>
      <c r="I237" s="203"/>
      <c r="J237" s="203">
        <v>46203</v>
      </c>
      <c r="K237" s="217"/>
      <c r="L237" s="211"/>
      <c r="M237" s="204"/>
      <c r="N237" s="218"/>
      <c r="O237" s="219"/>
      <c r="P237" s="219"/>
      <c r="Q237" s="219"/>
      <c r="R237" s="219"/>
      <c r="S237" s="219"/>
      <c r="T237" s="219"/>
      <c r="U237" s="220"/>
      <c r="V237" s="219"/>
      <c r="W237" s="219"/>
      <c r="X237" s="218"/>
      <c r="Y237" s="221"/>
      <c r="Z237" s="347" t="str">
        <f>IF( tblESD[[#This Row],[Κατηγορία]] = "Έργο",  COUNTIF(tblESD[Α/Α Δραστηριότητας],TRIM(tblESD[[#This Row],[Α/Α Δραστηριότητας]]) &amp; ".*"),"")</f>
        <v/>
      </c>
      <c r="AA237" s="346"/>
      <c r="AB237" s="342"/>
      <c r="AC237" s="343"/>
    </row>
    <row r="238" spans="1:29" ht="25.5" x14ac:dyDescent="0.25">
      <c r="A238" s="204" t="s">
        <v>148</v>
      </c>
      <c r="B238" s="316" t="s">
        <v>672</v>
      </c>
      <c r="C238" s="215" t="s">
        <v>673</v>
      </c>
      <c r="D238" s="384"/>
      <c r="E238" s="216" t="s">
        <v>152</v>
      </c>
      <c r="F238" s="216" t="s">
        <v>206</v>
      </c>
      <c r="G238" s="216" t="s">
        <v>1116</v>
      </c>
      <c r="H238" s="215" t="s">
        <v>142</v>
      </c>
      <c r="I238" s="203"/>
      <c r="J238" s="203">
        <v>46356</v>
      </c>
      <c r="K238" s="217"/>
      <c r="L238" s="211"/>
      <c r="M238" s="204"/>
      <c r="N238" s="218"/>
      <c r="O238" s="219"/>
      <c r="P238" s="219"/>
      <c r="Q238" s="219"/>
      <c r="R238" s="219"/>
      <c r="S238" s="219"/>
      <c r="T238" s="219"/>
      <c r="U238" s="220"/>
      <c r="V238" s="219"/>
      <c r="W238" s="219"/>
      <c r="X238" s="218"/>
      <c r="Y238" s="221"/>
      <c r="Z238" s="347" t="str">
        <f>IF( tblESD[[#This Row],[Κατηγορία]] = "Έργο",  COUNTIF(tblESD[Α/Α Δραστηριότητας],TRIM(tblESD[[#This Row],[Α/Α Δραστηριότητας]]) &amp; ".*"),"")</f>
        <v/>
      </c>
      <c r="AA238" s="346"/>
      <c r="AB238" s="342"/>
      <c r="AC238" s="343"/>
    </row>
    <row r="239" spans="1:29" ht="25.5" x14ac:dyDescent="0.25">
      <c r="A239" s="314" t="s">
        <v>134</v>
      </c>
      <c r="B239" s="315" t="s">
        <v>674</v>
      </c>
      <c r="C239" s="227" t="s">
        <v>675</v>
      </c>
      <c r="D239" s="381" t="s">
        <v>676</v>
      </c>
      <c r="E239" s="228"/>
      <c r="F239" s="228"/>
      <c r="G239" s="228"/>
      <c r="H239" s="229"/>
      <c r="I239" s="230"/>
      <c r="J239" s="230"/>
      <c r="K239" s="231"/>
      <c r="L239" s="232" t="s">
        <v>595</v>
      </c>
      <c r="M239" s="214"/>
      <c r="N239" s="243"/>
      <c r="O239" s="233"/>
      <c r="P239" s="233"/>
      <c r="Q239" s="233"/>
      <c r="R239" s="233"/>
      <c r="S239" s="233"/>
      <c r="T239" s="233"/>
      <c r="U239" s="234"/>
      <c r="V239" s="233"/>
      <c r="W239" s="233"/>
      <c r="X239" s="243"/>
      <c r="Y239" s="244"/>
      <c r="Z239" s="347" t="str">
        <f>IF( tblESD[[#This Row],[Κατηγορία]] = "Έργο",  COUNTIF(tblESD[Α/Α Δραστηριότητας],TRIM(tblESD[[#This Row],[Α/Α Δραστηριότητας]]) &amp; ".*"),"")</f>
        <v/>
      </c>
      <c r="AA239" s="346"/>
      <c r="AB239" s="342">
        <v>213</v>
      </c>
      <c r="AC239" s="343"/>
    </row>
    <row r="240" spans="1:29" ht="25.5" x14ac:dyDescent="0.25">
      <c r="A240" s="269" t="s">
        <v>138</v>
      </c>
      <c r="B240" s="251" t="s">
        <v>677</v>
      </c>
      <c r="C240" s="235" t="s">
        <v>678</v>
      </c>
      <c r="D240" s="383" t="s">
        <v>679</v>
      </c>
      <c r="E240" s="237" t="s">
        <v>142</v>
      </c>
      <c r="F240" s="237" t="s">
        <v>123</v>
      </c>
      <c r="G240" s="237" t="s">
        <v>144</v>
      </c>
      <c r="H240" s="238"/>
      <c r="I240" s="206">
        <v>45292</v>
      </c>
      <c r="J240" s="206">
        <v>46752</v>
      </c>
      <c r="K240" s="239"/>
      <c r="L240" s="210" t="s">
        <v>595</v>
      </c>
      <c r="M240" s="207" t="s">
        <v>147</v>
      </c>
      <c r="N240" s="246"/>
      <c r="O240" s="200"/>
      <c r="P240" s="200"/>
      <c r="Q240" s="200"/>
      <c r="R240" s="200"/>
      <c r="S240" s="200"/>
      <c r="T240" s="200"/>
      <c r="U240" s="224"/>
      <c r="V240" s="200"/>
      <c r="W240" s="200"/>
      <c r="X240" s="246"/>
      <c r="Y240" s="247"/>
      <c r="Z240" s="347">
        <f>IF( tblESD[[#This Row],[Κατηγορία]] = "Έργο",  COUNTIF(tblESD[Α/Α Δραστηριότητας],TRIM(tblESD[[#This Row],[Α/Α Δραστηριότητας]]) &amp; ".*"),"")</f>
        <v>5</v>
      </c>
      <c r="AA240" s="346"/>
      <c r="AB240" s="342">
        <v>214</v>
      </c>
      <c r="AC240" s="343"/>
    </row>
    <row r="241" spans="1:16383" ht="25.5" x14ac:dyDescent="0.25">
      <c r="A241" s="204" t="s">
        <v>148</v>
      </c>
      <c r="B241" s="316" t="s">
        <v>680</v>
      </c>
      <c r="C241" s="215" t="s">
        <v>681</v>
      </c>
      <c r="D241" s="384"/>
      <c r="E241" s="216" t="s">
        <v>142</v>
      </c>
      <c r="F241" s="216" t="s">
        <v>123</v>
      </c>
      <c r="G241" s="216" t="s">
        <v>172</v>
      </c>
      <c r="H241" s="215" t="s">
        <v>152</v>
      </c>
      <c r="I241" s="203"/>
      <c r="J241" s="203">
        <v>46360</v>
      </c>
      <c r="K241" s="217"/>
      <c r="L241" s="211"/>
      <c r="M241" s="204"/>
      <c r="N241" s="218"/>
      <c r="O241" s="219"/>
      <c r="P241" s="219"/>
      <c r="Q241" s="219"/>
      <c r="R241" s="219"/>
      <c r="S241" s="219"/>
      <c r="T241" s="219"/>
      <c r="U241" s="220"/>
      <c r="V241" s="219"/>
      <c r="W241" s="219"/>
      <c r="X241" s="218"/>
      <c r="Y241" s="221"/>
      <c r="Z241" s="347" t="str">
        <f>IF( tblESD[[#This Row],[Κατηγορία]] = "Έργο",  COUNTIF(tblESD[Α/Α Δραστηριότητας],TRIM(tblESD[[#This Row],[Α/Α Δραστηριότητας]]) &amp; ".*"),"")</f>
        <v/>
      </c>
      <c r="AA241" s="346"/>
      <c r="AB241" s="342">
        <v>215</v>
      </c>
      <c r="AC241" s="343"/>
    </row>
    <row r="242" spans="1:16383" ht="25.5" x14ac:dyDescent="0.25">
      <c r="A242" s="204" t="s">
        <v>148</v>
      </c>
      <c r="B242" s="316" t="s">
        <v>682</v>
      </c>
      <c r="C242" s="215" t="s">
        <v>683</v>
      </c>
      <c r="D242" s="384"/>
      <c r="E242" s="216" t="s">
        <v>142</v>
      </c>
      <c r="F242" s="216" t="s">
        <v>123</v>
      </c>
      <c r="G242" s="216" t="s">
        <v>172</v>
      </c>
      <c r="H242" s="215" t="s">
        <v>152</v>
      </c>
      <c r="I242" s="203"/>
      <c r="J242" s="203">
        <v>46363</v>
      </c>
      <c r="K242" s="217"/>
      <c r="L242" s="211"/>
      <c r="M242" s="204"/>
      <c r="N242" s="218"/>
      <c r="O242" s="219"/>
      <c r="P242" s="219"/>
      <c r="Q242" s="219"/>
      <c r="R242" s="219"/>
      <c r="S242" s="219"/>
      <c r="T242" s="219"/>
      <c r="U242" s="220"/>
      <c r="V242" s="219"/>
      <c r="W242" s="219"/>
      <c r="X242" s="218"/>
      <c r="Y242" s="221"/>
      <c r="Z242" s="347" t="str">
        <f>IF( tblESD[[#This Row],[Κατηγορία]] = "Έργο",  COUNTIF(tblESD[Α/Α Δραστηριότητας],TRIM(tblESD[[#This Row],[Α/Α Δραστηριότητας]]) &amp; ".*"),"")</f>
        <v/>
      </c>
      <c r="AA242" s="346"/>
      <c r="AB242" s="342">
        <v>216</v>
      </c>
      <c r="AC242" s="343"/>
    </row>
    <row r="243" spans="1:16383" ht="25.5" x14ac:dyDescent="0.25">
      <c r="A243" s="204" t="s">
        <v>148</v>
      </c>
      <c r="B243" s="316" t="s">
        <v>684</v>
      </c>
      <c r="C243" s="215" t="s">
        <v>685</v>
      </c>
      <c r="D243" s="384"/>
      <c r="E243" s="216" t="s">
        <v>142</v>
      </c>
      <c r="F243" s="216" t="s">
        <v>123</v>
      </c>
      <c r="G243" s="216" t="s">
        <v>172</v>
      </c>
      <c r="H243" s="215" t="s">
        <v>152</v>
      </c>
      <c r="I243" s="203"/>
      <c r="J243" s="203">
        <v>46364</v>
      </c>
      <c r="K243" s="217"/>
      <c r="L243" s="211"/>
      <c r="M243" s="204"/>
      <c r="N243" s="218"/>
      <c r="O243" s="219"/>
      <c r="P243" s="219"/>
      <c r="Q243" s="219"/>
      <c r="R243" s="219"/>
      <c r="S243" s="219"/>
      <c r="T243" s="219"/>
      <c r="U243" s="220"/>
      <c r="V243" s="219"/>
      <c r="W243" s="219"/>
      <c r="X243" s="218"/>
      <c r="Y243" s="221"/>
      <c r="Z243" s="347" t="str">
        <f>IF( tblESD[[#This Row],[Κατηγορία]] = "Έργο",  COUNTIF(tblESD[Α/Α Δραστηριότητας],TRIM(tblESD[[#This Row],[Α/Α Δραστηριότητας]]) &amp; ".*"),"")</f>
        <v/>
      </c>
      <c r="AA243" s="346"/>
      <c r="AB243" s="342">
        <v>217</v>
      </c>
      <c r="AC243" s="343"/>
    </row>
    <row r="244" spans="1:16383" ht="25.5" x14ac:dyDescent="0.25">
      <c r="A244" s="204" t="s">
        <v>148</v>
      </c>
      <c r="B244" s="316" t="s">
        <v>686</v>
      </c>
      <c r="C244" s="215" t="s">
        <v>687</v>
      </c>
      <c r="D244" s="384"/>
      <c r="E244" s="216" t="s">
        <v>142</v>
      </c>
      <c r="F244" s="216" t="s">
        <v>123</v>
      </c>
      <c r="G244" s="216" t="s">
        <v>172</v>
      </c>
      <c r="H244" s="215" t="s">
        <v>152</v>
      </c>
      <c r="I244" s="203"/>
      <c r="J244" s="203">
        <v>46365</v>
      </c>
      <c r="K244" s="217"/>
      <c r="L244" s="211"/>
      <c r="M244" s="204"/>
      <c r="N244" s="218"/>
      <c r="O244" s="219"/>
      <c r="P244" s="219"/>
      <c r="Q244" s="219"/>
      <c r="R244" s="219"/>
      <c r="S244" s="219"/>
      <c r="T244" s="219"/>
      <c r="U244" s="220"/>
      <c r="V244" s="219"/>
      <c r="W244" s="219"/>
      <c r="X244" s="218"/>
      <c r="Y244" s="221"/>
      <c r="Z244" s="347" t="str">
        <f>IF( tblESD[[#This Row],[Κατηγορία]] = "Έργο",  COUNTIF(tblESD[Α/Α Δραστηριότητας],TRIM(tblESD[[#This Row],[Α/Α Δραστηριότητας]]) &amp; ".*"),"")</f>
        <v/>
      </c>
      <c r="AA244" s="346"/>
      <c r="AB244" s="342">
        <v>218</v>
      </c>
      <c r="AC244" s="343"/>
    </row>
    <row r="245" spans="1:16383" ht="25.5" x14ac:dyDescent="0.25">
      <c r="A245" s="204" t="s">
        <v>148</v>
      </c>
      <c r="B245" s="316" t="s">
        <v>688</v>
      </c>
      <c r="C245" s="215" t="s">
        <v>689</v>
      </c>
      <c r="D245" s="384"/>
      <c r="E245" s="216" t="s">
        <v>142</v>
      </c>
      <c r="F245" s="216" t="s">
        <v>123</v>
      </c>
      <c r="G245" s="216" t="s">
        <v>172</v>
      </c>
      <c r="H245" s="215" t="s">
        <v>152</v>
      </c>
      <c r="I245" s="203"/>
      <c r="J245" s="203">
        <v>46366</v>
      </c>
      <c r="K245" s="217"/>
      <c r="L245" s="211"/>
      <c r="M245" s="204"/>
      <c r="N245" s="218"/>
      <c r="O245" s="219"/>
      <c r="P245" s="219"/>
      <c r="Q245" s="219"/>
      <c r="R245" s="219"/>
      <c r="S245" s="219"/>
      <c r="T245" s="219"/>
      <c r="U245" s="220"/>
      <c r="V245" s="219"/>
      <c r="W245" s="219"/>
      <c r="X245" s="218"/>
      <c r="Y245" s="221"/>
      <c r="Z245" s="347" t="str">
        <f>IF( tblESD[[#This Row],[Κατηγορία]] = "Έργο",  COUNTIF(tblESD[Α/Α Δραστηριότητας],TRIM(tblESD[[#This Row],[Α/Α Δραστηριότητας]]) &amp; ".*"),"")</f>
        <v/>
      </c>
      <c r="AA245" s="346"/>
      <c r="AB245" s="342">
        <v>219</v>
      </c>
      <c r="AC245" s="343"/>
    </row>
    <row r="246" spans="1:16383" ht="25.5" x14ac:dyDescent="0.25">
      <c r="A246" s="269" t="s">
        <v>138</v>
      </c>
      <c r="B246" s="251" t="s">
        <v>690</v>
      </c>
      <c r="C246" s="235" t="s">
        <v>691</v>
      </c>
      <c r="D246" s="383" t="s">
        <v>692</v>
      </c>
      <c r="E246" s="237" t="s">
        <v>142</v>
      </c>
      <c r="F246" s="237" t="s">
        <v>123</v>
      </c>
      <c r="G246" s="237" t="s">
        <v>144</v>
      </c>
      <c r="H246" s="238"/>
      <c r="I246" s="206">
        <v>45658</v>
      </c>
      <c r="J246" s="206">
        <v>46366</v>
      </c>
      <c r="K246" s="239"/>
      <c r="L246" s="210" t="s">
        <v>595</v>
      </c>
      <c r="M246" s="207" t="s">
        <v>147</v>
      </c>
      <c r="N246" s="246"/>
      <c r="O246" s="200"/>
      <c r="P246" s="200"/>
      <c r="Q246" s="200"/>
      <c r="R246" s="200"/>
      <c r="S246" s="200"/>
      <c r="T246" s="200"/>
      <c r="U246" s="224"/>
      <c r="V246" s="200"/>
      <c r="W246" s="200"/>
      <c r="X246" s="246"/>
      <c r="Y246" s="247"/>
      <c r="Z246" s="347">
        <f>IF( tblESD[[#This Row],[Κατηγορία]] = "Έργο",  COUNTIF(tblESD[Α/Α Δραστηριότητας],TRIM(tblESD[[#This Row],[Α/Α Δραστηριότητας]]) &amp; ".*"),"")</f>
        <v>11</v>
      </c>
      <c r="AA246" s="346"/>
      <c r="AB246" s="342">
        <v>220</v>
      </c>
      <c r="AC246" s="343"/>
    </row>
    <row r="247" spans="1:16383" ht="25.5" x14ac:dyDescent="0.25">
      <c r="A247" s="204" t="s">
        <v>148</v>
      </c>
      <c r="B247" s="316" t="s">
        <v>693</v>
      </c>
      <c r="C247" s="215" t="s">
        <v>1257</v>
      </c>
      <c r="D247" s="384"/>
      <c r="E247" s="216" t="s">
        <v>142</v>
      </c>
      <c r="F247" s="216" t="s">
        <v>123</v>
      </c>
      <c r="G247" s="216" t="s">
        <v>123</v>
      </c>
      <c r="H247" s="215" t="s">
        <v>152</v>
      </c>
      <c r="I247" s="203"/>
      <c r="J247" s="203">
        <v>46172</v>
      </c>
      <c r="K247" s="217"/>
      <c r="L247" s="211"/>
      <c r="M247" s="204"/>
      <c r="N247" s="218"/>
      <c r="O247" s="219"/>
      <c r="P247" s="219"/>
      <c r="Q247" s="219"/>
      <c r="R247" s="219"/>
      <c r="S247" s="219"/>
      <c r="T247" s="219"/>
      <c r="U247" s="220"/>
      <c r="V247" s="219"/>
      <c r="W247" s="219"/>
      <c r="X247" s="218"/>
      <c r="Y247" s="221"/>
      <c r="Z247" s="347" t="str">
        <f>IF( tblESD[[#This Row],[Κατηγορία]] = "Έργο",  COUNTIF(tblESD[Α/Α Δραστηριότητας],TRIM(tblESD[[#This Row],[Α/Α Δραστηριότητας]]) &amp; ".*"),"")</f>
        <v/>
      </c>
      <c r="AA247" s="346"/>
      <c r="AB247" s="342"/>
      <c r="AC247" s="343"/>
    </row>
    <row r="248" spans="1:16383" ht="25.5" x14ac:dyDescent="0.25">
      <c r="A248" s="204" t="s">
        <v>148</v>
      </c>
      <c r="B248" s="316" t="s">
        <v>695</v>
      </c>
      <c r="C248" s="215" t="s">
        <v>1258</v>
      </c>
      <c r="D248" s="384"/>
      <c r="E248" s="216" t="s">
        <v>142</v>
      </c>
      <c r="F248" s="216" t="s">
        <v>123</v>
      </c>
      <c r="G248" s="216" t="s">
        <v>123</v>
      </c>
      <c r="H248" s="215" t="s">
        <v>152</v>
      </c>
      <c r="I248" s="203"/>
      <c r="J248" s="203">
        <v>46173</v>
      </c>
      <c r="K248" s="217"/>
      <c r="L248" s="211"/>
      <c r="M248" s="204"/>
      <c r="N248" s="218"/>
      <c r="O248" s="219"/>
      <c r="P248" s="219"/>
      <c r="Q248" s="219"/>
      <c r="R248" s="219"/>
      <c r="S248" s="219"/>
      <c r="T248" s="219"/>
      <c r="U248" s="220"/>
      <c r="V248" s="219"/>
      <c r="W248" s="219"/>
      <c r="X248" s="218"/>
      <c r="Y248" s="221"/>
      <c r="Z248" s="347" t="str">
        <f>IF( tblESD[[#This Row],[Κατηγορία]] = "Έργο",  COUNTIF(tblESD[Α/Α Δραστηριότητας],TRIM(tblESD[[#This Row],[Α/Α Δραστηριότητας]]) &amp; ".*"),"")</f>
        <v/>
      </c>
      <c r="AA248" s="346"/>
      <c r="AB248" s="342"/>
      <c r="AC248" s="343"/>
    </row>
    <row r="249" spans="1:16383" ht="25.5" x14ac:dyDescent="0.25">
      <c r="A249" s="204" t="s">
        <v>148</v>
      </c>
      <c r="B249" s="316" t="s">
        <v>697</v>
      </c>
      <c r="C249" s="215" t="s">
        <v>694</v>
      </c>
      <c r="D249" s="384"/>
      <c r="E249" s="216" t="s">
        <v>142</v>
      </c>
      <c r="F249" s="216" t="s">
        <v>123</v>
      </c>
      <c r="G249" s="216" t="s">
        <v>306</v>
      </c>
      <c r="H249" s="215" t="s">
        <v>152</v>
      </c>
      <c r="I249" s="203"/>
      <c r="J249" s="203">
        <v>46203</v>
      </c>
      <c r="K249" s="217"/>
      <c r="L249" s="211"/>
      <c r="M249" s="204"/>
      <c r="N249" s="218"/>
      <c r="O249" s="219"/>
      <c r="P249" s="219"/>
      <c r="Q249" s="219"/>
      <c r="R249" s="219"/>
      <c r="S249" s="219"/>
      <c r="T249" s="219"/>
      <c r="U249" s="220"/>
      <c r="V249" s="219"/>
      <c r="W249" s="219"/>
      <c r="X249" s="218"/>
      <c r="Y249" s="221"/>
      <c r="Z249" s="347" t="str">
        <f>IF( tblESD[[#This Row],[Κατηγορία]] = "Έργο",  COUNTIF(tblESD[Α/Α Δραστηριότητας],TRIM(tblESD[[#This Row],[Α/Α Δραστηριότητας]]) &amp; ".*"),"")</f>
        <v/>
      </c>
      <c r="AA249" s="346"/>
      <c r="AB249" s="342">
        <v>221</v>
      </c>
      <c r="AC249" s="343"/>
    </row>
    <row r="250" spans="1:16383" ht="51" x14ac:dyDescent="0.25">
      <c r="A250" s="204" t="s">
        <v>148</v>
      </c>
      <c r="B250" s="316" t="s">
        <v>699</v>
      </c>
      <c r="C250" s="215" t="s">
        <v>696</v>
      </c>
      <c r="D250" s="384"/>
      <c r="E250" s="216" t="s">
        <v>142</v>
      </c>
      <c r="F250" s="216" t="s">
        <v>123</v>
      </c>
      <c r="G250" s="216" t="s">
        <v>201</v>
      </c>
      <c r="H250" s="215" t="s">
        <v>152</v>
      </c>
      <c r="I250" s="203"/>
      <c r="J250" s="203">
        <v>46295</v>
      </c>
      <c r="K250" s="217"/>
      <c r="L250" s="211"/>
      <c r="M250" s="204"/>
      <c r="N250" s="218"/>
      <c r="O250" s="219"/>
      <c r="P250" s="219"/>
      <c r="Q250" s="219"/>
      <c r="R250" s="219"/>
      <c r="S250" s="219"/>
      <c r="T250" s="219"/>
      <c r="U250" s="220"/>
      <c r="V250" s="219"/>
      <c r="W250" s="219"/>
      <c r="X250" s="218"/>
      <c r="Y250" s="221"/>
      <c r="Z250" s="347" t="str">
        <f>IF( tblESD[[#This Row],[Κατηγορία]] = "Έργο",  COUNTIF(tblESD[Α/Α Δραστηριότητας],TRIM(tblESD[[#This Row],[Α/Α Δραστηριότητας]]) &amp; ".*"),"")</f>
        <v/>
      </c>
      <c r="AA250" s="346"/>
      <c r="AB250" s="342">
        <v>222</v>
      </c>
      <c r="AC250" s="343"/>
    </row>
    <row r="251" spans="1:16383" s="348" customFormat="1" x14ac:dyDescent="0.25">
      <c r="A251" s="204" t="s">
        <v>148</v>
      </c>
      <c r="B251" s="316" t="s">
        <v>701</v>
      </c>
      <c r="C251" s="215" t="s">
        <v>698</v>
      </c>
      <c r="D251" s="384"/>
      <c r="E251" s="216" t="s">
        <v>142</v>
      </c>
      <c r="F251" s="216" t="s">
        <v>123</v>
      </c>
      <c r="G251" s="216" t="s">
        <v>201</v>
      </c>
      <c r="H251" s="215" t="s">
        <v>152</v>
      </c>
      <c r="I251" s="203"/>
      <c r="J251" s="203">
        <v>46296</v>
      </c>
      <c r="K251" s="217"/>
      <c r="L251" s="211"/>
      <c r="M251" s="204"/>
      <c r="N251" s="218"/>
      <c r="O251" s="219"/>
      <c r="P251" s="219"/>
      <c r="Q251" s="219"/>
      <c r="R251" s="219"/>
      <c r="S251" s="219"/>
      <c r="T251" s="219"/>
      <c r="U251" s="220"/>
      <c r="V251" s="219"/>
      <c r="W251" s="219"/>
      <c r="X251" s="218"/>
      <c r="Y251" s="221"/>
      <c r="Z251" s="347" t="str">
        <f>IF( tblESD[[#This Row],[Κατηγορία]] = "Έργο",  COUNTIF(tblESD[Α/Α Δραστηριότητας],TRIM(tblESD[[#This Row],[Α/Α Δραστηριότητας]]) &amp; ".*"),"")</f>
        <v/>
      </c>
      <c r="AA251" s="346"/>
      <c r="AB251" s="342">
        <v>223</v>
      </c>
      <c r="AC251" s="343"/>
    </row>
    <row r="252" spans="1:16383" s="349" customFormat="1" ht="38.25" x14ac:dyDescent="0.25">
      <c r="A252" s="204" t="s">
        <v>148</v>
      </c>
      <c r="B252" s="316" t="s">
        <v>703</v>
      </c>
      <c r="C252" s="215" t="s">
        <v>700</v>
      </c>
      <c r="D252" s="384"/>
      <c r="E252" s="216" t="s">
        <v>142</v>
      </c>
      <c r="F252" s="216" t="s">
        <v>123</v>
      </c>
      <c r="G252" s="216" t="s">
        <v>201</v>
      </c>
      <c r="H252" s="215" t="s">
        <v>152</v>
      </c>
      <c r="I252" s="203"/>
      <c r="J252" s="203">
        <v>46356</v>
      </c>
      <c r="K252" s="217"/>
      <c r="L252" s="211"/>
      <c r="M252" s="204"/>
      <c r="N252" s="218"/>
      <c r="O252" s="219"/>
      <c r="P252" s="219"/>
      <c r="Q252" s="219"/>
      <c r="R252" s="219"/>
      <c r="S252" s="219"/>
      <c r="T252" s="219"/>
      <c r="U252" s="220"/>
      <c r="V252" s="219"/>
      <c r="W252" s="219"/>
      <c r="X252" s="218"/>
      <c r="Y252" s="221"/>
      <c r="Z252" s="347" t="str">
        <f>IF( tblESD[[#This Row],[Κατηγορία]] = "Έργο",  COUNTIF(tblESD[Α/Α Δραστηριότητας],TRIM(tblESD[[#This Row],[Α/Α Δραστηριότητας]]) &amp; ".*"),"")</f>
        <v/>
      </c>
      <c r="AA252" s="346"/>
      <c r="AB252" s="342">
        <v>224</v>
      </c>
    </row>
    <row r="253" spans="1:16383" ht="76.5" x14ac:dyDescent="0.25">
      <c r="A253" s="204" t="s">
        <v>148</v>
      </c>
      <c r="B253" s="316" t="s">
        <v>705</v>
      </c>
      <c r="C253" s="215" t="s">
        <v>702</v>
      </c>
      <c r="D253" s="384"/>
      <c r="E253" s="216" t="s">
        <v>142</v>
      </c>
      <c r="F253" s="216" t="s">
        <v>123</v>
      </c>
      <c r="G253" s="216" t="s">
        <v>306</v>
      </c>
      <c r="H253" s="215" t="s">
        <v>152</v>
      </c>
      <c r="I253" s="203"/>
      <c r="J253" s="203">
        <v>46361</v>
      </c>
      <c r="K253" s="217"/>
      <c r="L253" s="211"/>
      <c r="M253" s="204"/>
      <c r="N253" s="218"/>
      <c r="O253" s="219"/>
      <c r="P253" s="219"/>
      <c r="Q253" s="219"/>
      <c r="R253" s="219"/>
      <c r="S253" s="219"/>
      <c r="T253" s="219"/>
      <c r="U253" s="220"/>
      <c r="V253" s="219"/>
      <c r="W253" s="219"/>
      <c r="X253" s="218"/>
      <c r="Y253" s="221"/>
      <c r="Z253" s="347" t="str">
        <f>IF( tblESD[[#This Row],[Κατηγορία]] = "Έργο",  COUNTIF(tblESD[Α/Α Δραστηριότητας],TRIM(tblESD[[#This Row],[Α/Α Δραστηριότητας]]) &amp; ".*"),"")</f>
        <v/>
      </c>
      <c r="AA253" s="346"/>
      <c r="AB253" s="342">
        <v>225</v>
      </c>
      <c r="AC253" s="255"/>
      <c r="AD253" s="255"/>
      <c r="AE253" s="255"/>
      <c r="AF253" s="255"/>
      <c r="AG253" s="255"/>
      <c r="AH253" s="255"/>
      <c r="AI253" s="255"/>
      <c r="AJ253" s="255"/>
      <c r="AK253" s="255"/>
      <c r="AL253" s="255"/>
      <c r="AM253" s="255"/>
      <c r="AN253" s="255"/>
      <c r="AO253" s="255"/>
      <c r="AP253" s="255"/>
      <c r="AQ253" s="255"/>
      <c r="AR253" s="255"/>
      <c r="AS253" s="255"/>
      <c r="AT253" s="255"/>
      <c r="AU253" s="255"/>
      <c r="AV253" s="255"/>
      <c r="AW253" s="255"/>
      <c r="AX253" s="255"/>
      <c r="AY253" s="255"/>
      <c r="AZ253" s="255"/>
      <c r="BA253" s="255"/>
      <c r="BB253" s="255"/>
      <c r="BC253" s="255"/>
      <c r="BD253" s="255"/>
      <c r="BE253" s="255"/>
      <c r="BF253" s="255"/>
      <c r="BG253" s="255"/>
      <c r="BH253" s="255"/>
      <c r="BI253" s="255"/>
      <c r="BJ253" s="255"/>
      <c r="BK253" s="255"/>
      <c r="BL253" s="255"/>
      <c r="BM253" s="255"/>
      <c r="BN253" s="255"/>
      <c r="BO253" s="256"/>
      <c r="BP253" s="256"/>
      <c r="BQ253" s="256"/>
      <c r="BR253" s="256"/>
      <c r="BS253" s="256"/>
      <c r="BT253" s="256" t="s">
        <v>659</v>
      </c>
      <c r="BU253" s="256" t="s">
        <v>659</v>
      </c>
      <c r="BV253" s="256" t="s">
        <v>659</v>
      </c>
      <c r="BW253" s="256" t="s">
        <v>659</v>
      </c>
      <c r="BX253" s="256" t="s">
        <v>659</v>
      </c>
      <c r="BY253" s="256" t="s">
        <v>659</v>
      </c>
      <c r="BZ253" s="256" t="s">
        <v>659</v>
      </c>
      <c r="CA253" s="256" t="s">
        <v>659</v>
      </c>
      <c r="CB253" s="256" t="s">
        <v>659</v>
      </c>
      <c r="CC253" s="256" t="s">
        <v>659</v>
      </c>
      <c r="CD253" s="256" t="s">
        <v>659</v>
      </c>
      <c r="CE253" s="256" t="s">
        <v>659</v>
      </c>
      <c r="CF253" s="256" t="s">
        <v>659</v>
      </c>
      <c r="CG253" s="256" t="s">
        <v>659</v>
      </c>
      <c r="CH253" s="256" t="s">
        <v>659</v>
      </c>
      <c r="CI253" s="256" t="s">
        <v>659</v>
      </c>
      <c r="CJ253" s="255"/>
      <c r="CK253" s="255"/>
      <c r="CL253" s="255"/>
      <c r="CM253" s="255"/>
      <c r="CN253" s="255"/>
      <c r="CO253" s="255"/>
      <c r="CP253" s="255"/>
      <c r="CQ253" s="255"/>
      <c r="CR253" s="255"/>
      <c r="CS253" s="255"/>
      <c r="CT253" s="255"/>
      <c r="CU253" s="255"/>
      <c r="CV253" s="255"/>
      <c r="CW253" s="255"/>
      <c r="CX253" s="255"/>
      <c r="CY253" s="255"/>
      <c r="CZ253" s="255"/>
      <c r="DA253" s="255"/>
      <c r="DB253" s="255"/>
      <c r="DC253" s="255"/>
      <c r="DD253" s="255"/>
      <c r="DE253" s="255"/>
      <c r="DF253" s="255"/>
      <c r="DG253" s="255"/>
      <c r="DH253" s="255"/>
      <c r="DI253" s="255"/>
      <c r="DJ253" s="255"/>
      <c r="DK253" s="255"/>
      <c r="DL253" s="255"/>
      <c r="DM253" s="255"/>
      <c r="DN253" s="255"/>
      <c r="DO253" s="255"/>
      <c r="DP253" s="255"/>
      <c r="DQ253" s="255"/>
      <c r="DR253" s="255"/>
      <c r="DS253" s="255"/>
      <c r="DT253" s="255"/>
      <c r="DU253" s="255"/>
      <c r="DV253" s="255"/>
      <c r="DW253" s="255"/>
      <c r="DX253" s="255"/>
      <c r="DY253" s="255"/>
      <c r="DZ253" s="255"/>
      <c r="EA253" s="255"/>
      <c r="EB253" s="255"/>
      <c r="EC253" s="255"/>
      <c r="ED253" s="255"/>
      <c r="EE253" s="255"/>
      <c r="EF253" s="255"/>
      <c r="EG253" s="255"/>
      <c r="EH253" s="255"/>
      <c r="EI253" s="255"/>
      <c r="EJ253" s="255"/>
      <c r="EK253" s="255"/>
      <c r="EL253" s="255"/>
      <c r="EM253" s="255"/>
      <c r="EN253" s="255"/>
      <c r="EO253" s="255"/>
      <c r="EP253" s="255"/>
      <c r="EQ253" s="255"/>
      <c r="ER253" s="255"/>
      <c r="ES253" s="255"/>
      <c r="ET253" s="255"/>
      <c r="EU253" s="255"/>
      <c r="EV253" s="255"/>
      <c r="EW253" s="255"/>
      <c r="EX253" s="255"/>
      <c r="EY253" s="255"/>
      <c r="EZ253" s="255"/>
      <c r="FA253" s="255"/>
      <c r="FB253" s="255"/>
      <c r="FC253" s="255"/>
      <c r="FD253" s="255"/>
      <c r="FE253" s="255"/>
      <c r="FF253" s="255"/>
      <c r="FG253" s="255"/>
      <c r="FH253" s="255"/>
      <c r="FI253" s="255"/>
      <c r="FJ253" s="255"/>
      <c r="FK253" s="255"/>
      <c r="FL253" s="255"/>
      <c r="FM253" s="255"/>
      <c r="FN253" s="255"/>
      <c r="FO253" s="255"/>
      <c r="FP253" s="255"/>
      <c r="FQ253" s="255"/>
      <c r="FR253" s="255"/>
      <c r="FS253" s="255"/>
      <c r="FT253" s="255"/>
      <c r="FU253" s="255"/>
      <c r="FV253" s="255"/>
      <c r="FW253" s="255"/>
      <c r="FX253" s="255"/>
      <c r="FY253" s="255"/>
      <c r="FZ253" s="255"/>
      <c r="GA253" s="255"/>
      <c r="GB253" s="255"/>
      <c r="GC253" s="255"/>
      <c r="GD253" s="255"/>
      <c r="GE253" s="255"/>
      <c r="GF253" s="255"/>
      <c r="GG253" s="255"/>
      <c r="GH253" s="255"/>
      <c r="GI253" s="255"/>
      <c r="GJ253" s="255"/>
      <c r="GK253" s="255"/>
      <c r="GL253" s="255"/>
      <c r="GM253" s="255"/>
      <c r="GN253" s="255"/>
      <c r="GO253" s="255"/>
      <c r="GP253" s="255"/>
      <c r="GQ253" s="255"/>
      <c r="GR253" s="255"/>
      <c r="GS253" s="255"/>
      <c r="GT253" s="255"/>
      <c r="GU253" s="255"/>
      <c r="GV253" s="255"/>
      <c r="GW253" s="255"/>
      <c r="GX253" s="255"/>
      <c r="GY253" s="255"/>
      <c r="GZ253" s="255"/>
      <c r="HA253" s="255"/>
      <c r="HB253" s="255"/>
      <c r="HC253" s="255"/>
      <c r="HD253" s="255"/>
      <c r="HE253" s="255"/>
      <c r="HF253" s="255"/>
      <c r="HG253" s="255"/>
      <c r="HH253" s="255"/>
      <c r="HI253" s="255"/>
      <c r="HJ253" s="255"/>
      <c r="HK253" s="255"/>
      <c r="HL253" s="255"/>
      <c r="HM253" s="255"/>
      <c r="HN253" s="255"/>
      <c r="HO253" s="255"/>
      <c r="HP253" s="255"/>
      <c r="HQ253" s="255"/>
      <c r="HR253" s="255"/>
      <c r="HS253" s="255"/>
      <c r="HT253" s="255"/>
      <c r="HU253" s="255"/>
      <c r="HV253" s="255"/>
      <c r="HW253" s="255"/>
      <c r="HX253" s="255"/>
      <c r="HY253" s="255"/>
      <c r="HZ253" s="255"/>
      <c r="IA253" s="255"/>
      <c r="IB253" s="255"/>
      <c r="IC253" s="255"/>
      <c r="ID253" s="255"/>
      <c r="IE253" s="255"/>
      <c r="IF253" s="255"/>
      <c r="IG253" s="255"/>
      <c r="IH253" s="255"/>
      <c r="II253" s="255"/>
      <c r="IJ253" s="255"/>
      <c r="IK253" s="255"/>
      <c r="IL253" s="255"/>
      <c r="IM253" s="255"/>
      <c r="IN253" s="255"/>
      <c r="IO253" s="255"/>
      <c r="IP253" s="256" t="s">
        <v>659</v>
      </c>
      <c r="IQ253" s="256" t="s">
        <v>659</v>
      </c>
      <c r="IR253" s="256" t="s">
        <v>659</v>
      </c>
      <c r="IS253" s="256" t="s">
        <v>659</v>
      </c>
      <c r="IT253" s="256" t="s">
        <v>659</v>
      </c>
      <c r="IU253" s="256" t="s">
        <v>659</v>
      </c>
      <c r="IV253" s="256" t="s">
        <v>659</v>
      </c>
      <c r="IW253" s="256" t="s">
        <v>659</v>
      </c>
      <c r="IX253" s="256" t="s">
        <v>659</v>
      </c>
      <c r="IY253" s="256" t="s">
        <v>659</v>
      </c>
      <c r="IZ253" s="256" t="s">
        <v>659</v>
      </c>
      <c r="JA253" s="256" t="s">
        <v>659</v>
      </c>
      <c r="JB253" s="256" t="s">
        <v>659</v>
      </c>
      <c r="JC253" s="256" t="s">
        <v>659</v>
      </c>
      <c r="JD253" s="256" t="s">
        <v>659</v>
      </c>
      <c r="JE253" s="256" t="s">
        <v>659</v>
      </c>
      <c r="JF253" s="256" t="s">
        <v>659</v>
      </c>
      <c r="JG253" s="256" t="s">
        <v>659</v>
      </c>
      <c r="JH253" s="256" t="s">
        <v>659</v>
      </c>
      <c r="JI253" s="256" t="s">
        <v>659</v>
      </c>
      <c r="JJ253" s="256" t="s">
        <v>659</v>
      </c>
      <c r="JK253" s="256" t="s">
        <v>659</v>
      </c>
      <c r="JL253" s="256" t="s">
        <v>659</v>
      </c>
      <c r="JM253" s="256" t="s">
        <v>659</v>
      </c>
      <c r="JN253" s="256" t="s">
        <v>659</v>
      </c>
      <c r="JO253" s="256" t="s">
        <v>659</v>
      </c>
      <c r="JP253" s="256" t="s">
        <v>659</v>
      </c>
      <c r="JQ253" s="256" t="s">
        <v>659</v>
      </c>
      <c r="JR253" s="256" t="s">
        <v>659</v>
      </c>
      <c r="JS253" s="256" t="s">
        <v>659</v>
      </c>
      <c r="JT253" s="256" t="s">
        <v>659</v>
      </c>
      <c r="JU253" s="256" t="s">
        <v>659</v>
      </c>
      <c r="JV253" s="256" t="s">
        <v>659</v>
      </c>
      <c r="JW253" s="256" t="s">
        <v>659</v>
      </c>
      <c r="JX253" s="256" t="s">
        <v>659</v>
      </c>
      <c r="JY253" s="256" t="s">
        <v>659</v>
      </c>
      <c r="JZ253" s="256" t="s">
        <v>659</v>
      </c>
      <c r="KA253" s="256" t="s">
        <v>659</v>
      </c>
      <c r="KB253" s="256" t="s">
        <v>659</v>
      </c>
      <c r="KC253" s="256" t="s">
        <v>659</v>
      </c>
      <c r="KD253" s="256" t="s">
        <v>659</v>
      </c>
      <c r="KE253" s="256" t="s">
        <v>659</v>
      </c>
      <c r="KF253" s="256" t="s">
        <v>659</v>
      </c>
      <c r="KG253" s="256" t="s">
        <v>659</v>
      </c>
      <c r="KH253" s="256" t="s">
        <v>659</v>
      </c>
      <c r="KI253" s="256" t="s">
        <v>659</v>
      </c>
      <c r="KJ253" s="256" t="s">
        <v>659</v>
      </c>
      <c r="KK253" s="256" t="s">
        <v>659</v>
      </c>
      <c r="KL253" s="256" t="s">
        <v>659</v>
      </c>
      <c r="KM253" s="256" t="s">
        <v>659</v>
      </c>
      <c r="KN253" s="256" t="s">
        <v>659</v>
      </c>
      <c r="KO253" s="256" t="s">
        <v>659</v>
      </c>
      <c r="KP253" s="256" t="s">
        <v>659</v>
      </c>
      <c r="KQ253" s="256" t="s">
        <v>659</v>
      </c>
      <c r="KR253" s="256" t="s">
        <v>659</v>
      </c>
      <c r="KS253" s="256" t="s">
        <v>659</v>
      </c>
      <c r="KT253" s="256" t="s">
        <v>659</v>
      </c>
      <c r="KU253" s="256" t="s">
        <v>659</v>
      </c>
      <c r="KV253" s="256" t="s">
        <v>659</v>
      </c>
      <c r="KW253" s="256" t="s">
        <v>659</v>
      </c>
      <c r="KX253" s="256" t="s">
        <v>659</v>
      </c>
      <c r="KY253" s="256" t="s">
        <v>659</v>
      </c>
      <c r="KZ253" s="256" t="s">
        <v>659</v>
      </c>
      <c r="LA253" s="256" t="s">
        <v>659</v>
      </c>
      <c r="LB253" s="256" t="s">
        <v>659</v>
      </c>
      <c r="LC253" s="256" t="s">
        <v>659</v>
      </c>
      <c r="LD253" s="256" t="s">
        <v>659</v>
      </c>
      <c r="LE253" s="256" t="s">
        <v>659</v>
      </c>
      <c r="LF253" s="256" t="s">
        <v>659</v>
      </c>
      <c r="LG253" s="256" t="s">
        <v>659</v>
      </c>
      <c r="LH253" s="256" t="s">
        <v>659</v>
      </c>
      <c r="LI253" s="256" t="s">
        <v>659</v>
      </c>
      <c r="LJ253" s="256" t="s">
        <v>659</v>
      </c>
      <c r="LK253" s="256" t="s">
        <v>659</v>
      </c>
      <c r="LL253" s="256" t="s">
        <v>659</v>
      </c>
      <c r="LM253" s="256" t="s">
        <v>659</v>
      </c>
      <c r="LN253" s="256" t="s">
        <v>659</v>
      </c>
      <c r="LO253" s="256" t="s">
        <v>659</v>
      </c>
      <c r="LP253" s="256" t="s">
        <v>659</v>
      </c>
      <c r="LQ253" s="256" t="s">
        <v>659</v>
      </c>
      <c r="LR253" s="256" t="s">
        <v>659</v>
      </c>
      <c r="LS253" s="256" t="s">
        <v>659</v>
      </c>
      <c r="LT253" s="256" t="s">
        <v>659</v>
      </c>
      <c r="LU253" s="256" t="s">
        <v>659</v>
      </c>
      <c r="LV253" s="256" t="s">
        <v>659</v>
      </c>
      <c r="LW253" s="256" t="s">
        <v>659</v>
      </c>
      <c r="LX253" s="256" t="s">
        <v>659</v>
      </c>
      <c r="LY253" s="256" t="s">
        <v>659</v>
      </c>
      <c r="LZ253" s="256" t="s">
        <v>659</v>
      </c>
      <c r="MA253" s="256" t="s">
        <v>659</v>
      </c>
      <c r="MB253" s="256" t="s">
        <v>659</v>
      </c>
      <c r="MC253" s="256" t="s">
        <v>659</v>
      </c>
      <c r="MD253" s="256" t="s">
        <v>659</v>
      </c>
      <c r="ME253" s="256" t="s">
        <v>659</v>
      </c>
      <c r="MF253" s="256" t="s">
        <v>659</v>
      </c>
      <c r="MG253" s="256" t="s">
        <v>659</v>
      </c>
      <c r="MH253" s="256" t="s">
        <v>659</v>
      </c>
      <c r="MI253" s="256" t="s">
        <v>659</v>
      </c>
      <c r="MJ253" s="256" t="s">
        <v>659</v>
      </c>
      <c r="MK253" s="256" t="s">
        <v>659</v>
      </c>
      <c r="ML253" s="256" t="s">
        <v>659</v>
      </c>
      <c r="MM253" s="256" t="s">
        <v>659</v>
      </c>
      <c r="MN253" s="256" t="s">
        <v>659</v>
      </c>
      <c r="MO253" s="256" t="s">
        <v>659</v>
      </c>
      <c r="MP253" s="256" t="s">
        <v>659</v>
      </c>
      <c r="MQ253" s="256" t="s">
        <v>659</v>
      </c>
      <c r="MR253" s="256" t="s">
        <v>659</v>
      </c>
      <c r="MS253" s="256" t="s">
        <v>659</v>
      </c>
      <c r="MT253" s="256" t="s">
        <v>659</v>
      </c>
      <c r="MU253" s="256" t="s">
        <v>659</v>
      </c>
      <c r="MV253" s="256" t="s">
        <v>659</v>
      </c>
      <c r="MW253" s="256" t="s">
        <v>659</v>
      </c>
      <c r="MX253" s="256" t="s">
        <v>659</v>
      </c>
      <c r="MY253" s="256" t="s">
        <v>659</v>
      </c>
      <c r="MZ253" s="256" t="s">
        <v>659</v>
      </c>
      <c r="NA253" s="256" t="s">
        <v>659</v>
      </c>
      <c r="NB253" s="256" t="s">
        <v>659</v>
      </c>
      <c r="NC253" s="256" t="s">
        <v>659</v>
      </c>
      <c r="ND253" s="256" t="s">
        <v>659</v>
      </c>
      <c r="NE253" s="256" t="s">
        <v>659</v>
      </c>
      <c r="NF253" s="256" t="s">
        <v>659</v>
      </c>
      <c r="NG253" s="256" t="s">
        <v>659</v>
      </c>
      <c r="NH253" s="256" t="s">
        <v>659</v>
      </c>
      <c r="NI253" s="256" t="s">
        <v>659</v>
      </c>
      <c r="NJ253" s="256" t="s">
        <v>659</v>
      </c>
      <c r="NK253" s="256" t="s">
        <v>659</v>
      </c>
      <c r="NL253" s="256" t="s">
        <v>659</v>
      </c>
      <c r="NM253" s="256" t="s">
        <v>659</v>
      </c>
      <c r="NN253" s="256" t="s">
        <v>659</v>
      </c>
      <c r="NO253" s="256" t="s">
        <v>659</v>
      </c>
      <c r="NP253" s="256" t="s">
        <v>659</v>
      </c>
      <c r="NQ253" s="256" t="s">
        <v>659</v>
      </c>
      <c r="NR253" s="256" t="s">
        <v>659</v>
      </c>
      <c r="NS253" s="256" t="s">
        <v>659</v>
      </c>
      <c r="NT253" s="256" t="s">
        <v>659</v>
      </c>
      <c r="NU253" s="256" t="s">
        <v>659</v>
      </c>
      <c r="NV253" s="256" t="s">
        <v>659</v>
      </c>
      <c r="NW253" s="256" t="s">
        <v>659</v>
      </c>
      <c r="NX253" s="256" t="s">
        <v>659</v>
      </c>
      <c r="NY253" s="256" t="s">
        <v>659</v>
      </c>
      <c r="NZ253" s="256" t="s">
        <v>659</v>
      </c>
      <c r="OA253" s="256" t="s">
        <v>659</v>
      </c>
      <c r="OB253" s="256" t="s">
        <v>659</v>
      </c>
      <c r="OC253" s="256" t="s">
        <v>659</v>
      </c>
      <c r="OD253" s="256" t="s">
        <v>659</v>
      </c>
      <c r="OE253" s="256" t="s">
        <v>659</v>
      </c>
      <c r="OF253" s="256" t="s">
        <v>659</v>
      </c>
      <c r="OG253" s="256" t="s">
        <v>659</v>
      </c>
      <c r="OH253" s="256" t="s">
        <v>659</v>
      </c>
      <c r="OI253" s="256" t="s">
        <v>659</v>
      </c>
      <c r="OJ253" s="256" t="s">
        <v>659</v>
      </c>
      <c r="OK253" s="256" t="s">
        <v>659</v>
      </c>
      <c r="OL253" s="256" t="s">
        <v>659</v>
      </c>
      <c r="OM253" s="256" t="s">
        <v>659</v>
      </c>
      <c r="ON253" s="256" t="s">
        <v>659</v>
      </c>
      <c r="OO253" s="256" t="s">
        <v>659</v>
      </c>
      <c r="OP253" s="256" t="s">
        <v>659</v>
      </c>
      <c r="OQ253" s="256" t="s">
        <v>659</v>
      </c>
      <c r="OR253" s="256" t="s">
        <v>659</v>
      </c>
      <c r="OS253" s="256" t="s">
        <v>659</v>
      </c>
      <c r="OT253" s="256" t="s">
        <v>659</v>
      </c>
      <c r="OU253" s="256" t="s">
        <v>659</v>
      </c>
      <c r="OV253" s="256" t="s">
        <v>659</v>
      </c>
      <c r="OW253" s="256" t="s">
        <v>659</v>
      </c>
      <c r="OX253" s="256" t="s">
        <v>659</v>
      </c>
      <c r="OY253" s="256" t="s">
        <v>659</v>
      </c>
      <c r="OZ253" s="256" t="s">
        <v>659</v>
      </c>
      <c r="PA253" s="256" t="s">
        <v>659</v>
      </c>
      <c r="PB253" s="256" t="s">
        <v>659</v>
      </c>
      <c r="PC253" s="256" t="s">
        <v>659</v>
      </c>
      <c r="PD253" s="256" t="s">
        <v>659</v>
      </c>
      <c r="PE253" s="256" t="s">
        <v>659</v>
      </c>
      <c r="PF253" s="256" t="s">
        <v>659</v>
      </c>
      <c r="PG253" s="256" t="s">
        <v>659</v>
      </c>
      <c r="PH253" s="256" t="s">
        <v>659</v>
      </c>
      <c r="PI253" s="256" t="s">
        <v>659</v>
      </c>
      <c r="PJ253" s="256" t="s">
        <v>659</v>
      </c>
      <c r="PK253" s="256" t="s">
        <v>659</v>
      </c>
      <c r="PL253" s="256" t="s">
        <v>659</v>
      </c>
      <c r="PM253" s="256" t="s">
        <v>659</v>
      </c>
      <c r="PN253" s="256" t="s">
        <v>659</v>
      </c>
      <c r="PO253" s="256" t="s">
        <v>659</v>
      </c>
      <c r="PP253" s="256" t="s">
        <v>659</v>
      </c>
      <c r="PQ253" s="256" t="s">
        <v>659</v>
      </c>
      <c r="PR253" s="256" t="s">
        <v>659</v>
      </c>
      <c r="PS253" s="256" t="s">
        <v>659</v>
      </c>
      <c r="PT253" s="256" t="s">
        <v>659</v>
      </c>
      <c r="PU253" s="256" t="s">
        <v>659</v>
      </c>
      <c r="PV253" s="256" t="s">
        <v>659</v>
      </c>
      <c r="PW253" s="256" t="s">
        <v>659</v>
      </c>
      <c r="PX253" s="256" t="s">
        <v>659</v>
      </c>
      <c r="PY253" s="256" t="s">
        <v>659</v>
      </c>
      <c r="PZ253" s="256" t="s">
        <v>659</v>
      </c>
      <c r="QA253" s="256" t="s">
        <v>659</v>
      </c>
      <c r="QB253" s="256" t="s">
        <v>659</v>
      </c>
      <c r="QC253" s="256" t="s">
        <v>659</v>
      </c>
      <c r="QD253" s="256" t="s">
        <v>659</v>
      </c>
      <c r="QE253" s="256" t="s">
        <v>659</v>
      </c>
      <c r="QF253" s="256" t="s">
        <v>659</v>
      </c>
      <c r="QG253" s="256" t="s">
        <v>659</v>
      </c>
      <c r="QH253" s="256" t="s">
        <v>659</v>
      </c>
      <c r="QI253" s="256" t="s">
        <v>659</v>
      </c>
      <c r="QJ253" s="256" t="s">
        <v>659</v>
      </c>
      <c r="QK253" s="256" t="s">
        <v>659</v>
      </c>
      <c r="QL253" s="256" t="s">
        <v>659</v>
      </c>
      <c r="QM253" s="256" t="s">
        <v>659</v>
      </c>
      <c r="QN253" s="256" t="s">
        <v>659</v>
      </c>
      <c r="QO253" s="256" t="s">
        <v>659</v>
      </c>
      <c r="QP253" s="256" t="s">
        <v>659</v>
      </c>
      <c r="QQ253" s="256" t="s">
        <v>659</v>
      </c>
      <c r="QR253" s="256" t="s">
        <v>659</v>
      </c>
      <c r="QS253" s="256" t="s">
        <v>659</v>
      </c>
      <c r="QT253" s="256" t="s">
        <v>659</v>
      </c>
      <c r="QU253" s="256" t="s">
        <v>659</v>
      </c>
      <c r="QV253" s="256" t="s">
        <v>659</v>
      </c>
      <c r="QW253" s="256" t="s">
        <v>659</v>
      </c>
      <c r="QX253" s="256" t="s">
        <v>659</v>
      </c>
      <c r="QY253" s="256" t="s">
        <v>659</v>
      </c>
      <c r="QZ253" s="256" t="s">
        <v>659</v>
      </c>
      <c r="RA253" s="256" t="s">
        <v>659</v>
      </c>
      <c r="RB253" s="256" t="s">
        <v>659</v>
      </c>
      <c r="RC253" s="256" t="s">
        <v>659</v>
      </c>
      <c r="RD253" s="256" t="s">
        <v>659</v>
      </c>
      <c r="RE253" s="256" t="s">
        <v>659</v>
      </c>
      <c r="RF253" s="256" t="s">
        <v>659</v>
      </c>
      <c r="RG253" s="256" t="s">
        <v>659</v>
      </c>
      <c r="RH253" s="256" t="s">
        <v>659</v>
      </c>
      <c r="RI253" s="256" t="s">
        <v>659</v>
      </c>
      <c r="RJ253" s="256" t="s">
        <v>659</v>
      </c>
      <c r="RK253" s="256" t="s">
        <v>659</v>
      </c>
      <c r="RL253" s="256" t="s">
        <v>659</v>
      </c>
      <c r="RM253" s="256" t="s">
        <v>659</v>
      </c>
      <c r="RN253" s="256" t="s">
        <v>659</v>
      </c>
      <c r="RO253" s="256" t="s">
        <v>659</v>
      </c>
      <c r="RP253" s="256" t="s">
        <v>659</v>
      </c>
      <c r="RQ253" s="256" t="s">
        <v>659</v>
      </c>
      <c r="RR253" s="256" t="s">
        <v>659</v>
      </c>
      <c r="RS253" s="256" t="s">
        <v>659</v>
      </c>
      <c r="RT253" s="256" t="s">
        <v>659</v>
      </c>
      <c r="RU253" s="256" t="s">
        <v>659</v>
      </c>
      <c r="RV253" s="256" t="s">
        <v>659</v>
      </c>
      <c r="RW253" s="256" t="s">
        <v>659</v>
      </c>
      <c r="RX253" s="256" t="s">
        <v>659</v>
      </c>
      <c r="RY253" s="256" t="s">
        <v>659</v>
      </c>
      <c r="RZ253" s="256" t="s">
        <v>659</v>
      </c>
      <c r="SA253" s="256" t="s">
        <v>659</v>
      </c>
      <c r="SB253" s="256" t="s">
        <v>659</v>
      </c>
      <c r="SC253" s="256" t="s">
        <v>659</v>
      </c>
      <c r="SD253" s="256" t="s">
        <v>659</v>
      </c>
      <c r="SE253" s="256" t="s">
        <v>659</v>
      </c>
      <c r="SF253" s="256" t="s">
        <v>659</v>
      </c>
      <c r="SG253" s="256" t="s">
        <v>659</v>
      </c>
      <c r="SH253" s="256" t="s">
        <v>659</v>
      </c>
      <c r="SI253" s="256" t="s">
        <v>659</v>
      </c>
      <c r="SJ253" s="256" t="s">
        <v>659</v>
      </c>
      <c r="SK253" s="256" t="s">
        <v>659</v>
      </c>
      <c r="SL253" s="256" t="s">
        <v>659</v>
      </c>
      <c r="SM253" s="256" t="s">
        <v>659</v>
      </c>
      <c r="SN253" s="256" t="s">
        <v>659</v>
      </c>
      <c r="SO253" s="256" t="s">
        <v>659</v>
      </c>
      <c r="SP253" s="256" t="s">
        <v>659</v>
      </c>
      <c r="SQ253" s="256" t="s">
        <v>659</v>
      </c>
      <c r="SR253" s="256" t="s">
        <v>659</v>
      </c>
      <c r="SS253" s="256" t="s">
        <v>659</v>
      </c>
      <c r="ST253" s="256" t="s">
        <v>659</v>
      </c>
      <c r="SU253" s="256" t="s">
        <v>659</v>
      </c>
      <c r="SV253" s="256" t="s">
        <v>659</v>
      </c>
      <c r="SW253" s="256" t="s">
        <v>659</v>
      </c>
      <c r="SX253" s="256" t="s">
        <v>659</v>
      </c>
      <c r="SY253" s="256" t="s">
        <v>659</v>
      </c>
      <c r="SZ253" s="256" t="s">
        <v>659</v>
      </c>
      <c r="TA253" s="256" t="s">
        <v>659</v>
      </c>
      <c r="TB253" s="256" t="s">
        <v>659</v>
      </c>
      <c r="TC253" s="256" t="s">
        <v>659</v>
      </c>
      <c r="TD253" s="256" t="s">
        <v>659</v>
      </c>
      <c r="TE253" s="256" t="s">
        <v>659</v>
      </c>
      <c r="TF253" s="256" t="s">
        <v>659</v>
      </c>
      <c r="TG253" s="256" t="s">
        <v>659</v>
      </c>
      <c r="TH253" s="256" t="s">
        <v>659</v>
      </c>
      <c r="TI253" s="256" t="s">
        <v>659</v>
      </c>
      <c r="TJ253" s="256" t="s">
        <v>659</v>
      </c>
      <c r="TK253" s="256" t="s">
        <v>659</v>
      </c>
      <c r="TL253" s="256" t="s">
        <v>659</v>
      </c>
      <c r="TM253" s="256" t="s">
        <v>659</v>
      </c>
      <c r="TN253" s="256" t="s">
        <v>659</v>
      </c>
      <c r="TO253" s="256" t="s">
        <v>659</v>
      </c>
      <c r="TP253" s="256" t="s">
        <v>659</v>
      </c>
      <c r="TQ253" s="256" t="s">
        <v>659</v>
      </c>
      <c r="TR253" s="256" t="s">
        <v>659</v>
      </c>
      <c r="TS253" s="256" t="s">
        <v>659</v>
      </c>
      <c r="TT253" s="256" t="s">
        <v>659</v>
      </c>
      <c r="TU253" s="256" t="s">
        <v>659</v>
      </c>
      <c r="TV253" s="256" t="s">
        <v>659</v>
      </c>
      <c r="TW253" s="256" t="s">
        <v>659</v>
      </c>
      <c r="TX253" s="256" t="s">
        <v>659</v>
      </c>
      <c r="TY253" s="256" t="s">
        <v>659</v>
      </c>
      <c r="TZ253" s="256" t="s">
        <v>659</v>
      </c>
      <c r="UA253" s="256" t="s">
        <v>659</v>
      </c>
      <c r="UB253" s="256" t="s">
        <v>659</v>
      </c>
      <c r="UC253" s="256" t="s">
        <v>659</v>
      </c>
      <c r="UD253" s="256" t="s">
        <v>659</v>
      </c>
      <c r="UE253" s="256" t="s">
        <v>659</v>
      </c>
      <c r="UF253" s="256" t="s">
        <v>659</v>
      </c>
      <c r="UG253" s="256" t="s">
        <v>659</v>
      </c>
      <c r="UH253" s="256" t="s">
        <v>659</v>
      </c>
      <c r="UI253" s="256" t="s">
        <v>659</v>
      </c>
      <c r="UJ253" s="256" t="s">
        <v>659</v>
      </c>
      <c r="UK253" s="256" t="s">
        <v>659</v>
      </c>
      <c r="UL253" s="256" t="s">
        <v>659</v>
      </c>
      <c r="UM253" s="256" t="s">
        <v>659</v>
      </c>
      <c r="UN253" s="256" t="s">
        <v>659</v>
      </c>
      <c r="UO253" s="256" t="s">
        <v>659</v>
      </c>
      <c r="UP253" s="256" t="s">
        <v>659</v>
      </c>
      <c r="UQ253" s="256" t="s">
        <v>659</v>
      </c>
      <c r="UR253" s="256" t="s">
        <v>659</v>
      </c>
      <c r="US253" s="256" t="s">
        <v>659</v>
      </c>
      <c r="UT253" s="256" t="s">
        <v>659</v>
      </c>
      <c r="UU253" s="256" t="s">
        <v>659</v>
      </c>
      <c r="UV253" s="256" t="s">
        <v>659</v>
      </c>
      <c r="UW253" s="256" t="s">
        <v>659</v>
      </c>
      <c r="UX253" s="256" t="s">
        <v>659</v>
      </c>
      <c r="UY253" s="256" t="s">
        <v>659</v>
      </c>
      <c r="UZ253" s="256" t="s">
        <v>659</v>
      </c>
      <c r="VA253" s="256" t="s">
        <v>659</v>
      </c>
      <c r="VB253" s="256" t="s">
        <v>659</v>
      </c>
      <c r="VC253" s="256" t="s">
        <v>659</v>
      </c>
      <c r="VD253" s="256" t="s">
        <v>659</v>
      </c>
      <c r="VE253" s="256" t="s">
        <v>659</v>
      </c>
      <c r="VF253" s="256" t="s">
        <v>659</v>
      </c>
      <c r="VG253" s="256" t="s">
        <v>659</v>
      </c>
      <c r="VH253" s="256" t="s">
        <v>659</v>
      </c>
      <c r="VI253" s="256" t="s">
        <v>659</v>
      </c>
      <c r="VJ253" s="256" t="s">
        <v>659</v>
      </c>
      <c r="VK253" s="256" t="s">
        <v>659</v>
      </c>
      <c r="VL253" s="256" t="s">
        <v>659</v>
      </c>
      <c r="VM253" s="256" t="s">
        <v>659</v>
      </c>
      <c r="VN253" s="256" t="s">
        <v>659</v>
      </c>
      <c r="VO253" s="256" t="s">
        <v>659</v>
      </c>
      <c r="VP253" s="256" t="s">
        <v>659</v>
      </c>
      <c r="VQ253" s="256" t="s">
        <v>659</v>
      </c>
      <c r="VR253" s="256" t="s">
        <v>659</v>
      </c>
      <c r="VS253" s="256" t="s">
        <v>659</v>
      </c>
      <c r="VT253" s="256" t="s">
        <v>659</v>
      </c>
      <c r="VU253" s="256" t="s">
        <v>659</v>
      </c>
      <c r="VV253" s="256" t="s">
        <v>659</v>
      </c>
      <c r="VW253" s="256" t="s">
        <v>659</v>
      </c>
      <c r="VX253" s="256" t="s">
        <v>659</v>
      </c>
      <c r="VY253" s="256" t="s">
        <v>659</v>
      </c>
      <c r="VZ253" s="256" t="s">
        <v>659</v>
      </c>
      <c r="WA253" s="256" t="s">
        <v>659</v>
      </c>
      <c r="WB253" s="256" t="s">
        <v>659</v>
      </c>
      <c r="WC253" s="256" t="s">
        <v>659</v>
      </c>
      <c r="WD253" s="256" t="s">
        <v>659</v>
      </c>
      <c r="WE253" s="256" t="s">
        <v>659</v>
      </c>
      <c r="WF253" s="256" t="s">
        <v>659</v>
      </c>
      <c r="WG253" s="256" t="s">
        <v>659</v>
      </c>
      <c r="WH253" s="256" t="s">
        <v>659</v>
      </c>
      <c r="WI253" s="256" t="s">
        <v>659</v>
      </c>
      <c r="WJ253" s="256" t="s">
        <v>659</v>
      </c>
      <c r="WK253" s="256" t="s">
        <v>659</v>
      </c>
      <c r="WL253" s="256" t="s">
        <v>659</v>
      </c>
      <c r="WM253" s="256" t="s">
        <v>659</v>
      </c>
      <c r="WN253" s="256" t="s">
        <v>659</v>
      </c>
      <c r="WO253" s="256" t="s">
        <v>659</v>
      </c>
      <c r="WP253" s="256" t="s">
        <v>659</v>
      </c>
      <c r="WQ253" s="256" t="s">
        <v>659</v>
      </c>
      <c r="WR253" s="256" t="s">
        <v>659</v>
      </c>
      <c r="WS253" s="256" t="s">
        <v>659</v>
      </c>
      <c r="WT253" s="256" t="s">
        <v>659</v>
      </c>
      <c r="WU253" s="256" t="s">
        <v>659</v>
      </c>
      <c r="WV253" s="256" t="s">
        <v>659</v>
      </c>
      <c r="WW253" s="256" t="s">
        <v>659</v>
      </c>
      <c r="WX253" s="256" t="s">
        <v>659</v>
      </c>
      <c r="WY253" s="256" t="s">
        <v>659</v>
      </c>
      <c r="WZ253" s="256" t="s">
        <v>659</v>
      </c>
      <c r="XA253" s="256" t="s">
        <v>659</v>
      </c>
      <c r="XB253" s="256" t="s">
        <v>659</v>
      </c>
      <c r="XC253" s="256" t="s">
        <v>659</v>
      </c>
      <c r="XD253" s="256" t="s">
        <v>659</v>
      </c>
      <c r="XE253" s="256" t="s">
        <v>659</v>
      </c>
      <c r="XF253" s="256" t="s">
        <v>659</v>
      </c>
      <c r="XG253" s="256" t="s">
        <v>659</v>
      </c>
      <c r="XH253" s="256" t="s">
        <v>659</v>
      </c>
      <c r="XI253" s="256" t="s">
        <v>659</v>
      </c>
      <c r="XJ253" s="256" t="s">
        <v>659</v>
      </c>
      <c r="XK253" s="256" t="s">
        <v>659</v>
      </c>
      <c r="XL253" s="256" t="s">
        <v>659</v>
      </c>
      <c r="XM253" s="256" t="s">
        <v>659</v>
      </c>
      <c r="XN253" s="256" t="s">
        <v>659</v>
      </c>
      <c r="XO253" s="256" t="s">
        <v>659</v>
      </c>
      <c r="XP253" s="256" t="s">
        <v>659</v>
      </c>
      <c r="XQ253" s="256" t="s">
        <v>659</v>
      </c>
      <c r="XR253" s="256" t="s">
        <v>659</v>
      </c>
      <c r="XS253" s="256" t="s">
        <v>659</v>
      </c>
      <c r="XT253" s="256" t="s">
        <v>659</v>
      </c>
      <c r="XU253" s="256" t="s">
        <v>659</v>
      </c>
      <c r="XV253" s="256" t="s">
        <v>659</v>
      </c>
      <c r="XW253" s="256" t="s">
        <v>659</v>
      </c>
      <c r="XX253" s="256" t="s">
        <v>659</v>
      </c>
      <c r="XY253" s="256" t="s">
        <v>659</v>
      </c>
      <c r="XZ253" s="256" t="s">
        <v>659</v>
      </c>
      <c r="YA253" s="256" t="s">
        <v>659</v>
      </c>
      <c r="YB253" s="256" t="s">
        <v>659</v>
      </c>
      <c r="YC253" s="256" t="s">
        <v>659</v>
      </c>
      <c r="YD253" s="256" t="s">
        <v>659</v>
      </c>
      <c r="YE253" s="256" t="s">
        <v>659</v>
      </c>
      <c r="YF253" s="256" t="s">
        <v>659</v>
      </c>
      <c r="YG253" s="256" t="s">
        <v>659</v>
      </c>
      <c r="YH253" s="256" t="s">
        <v>659</v>
      </c>
      <c r="YI253" s="256" t="s">
        <v>659</v>
      </c>
      <c r="YJ253" s="256" t="s">
        <v>659</v>
      </c>
      <c r="YK253" s="256" t="s">
        <v>659</v>
      </c>
      <c r="YL253" s="256" t="s">
        <v>659</v>
      </c>
      <c r="YM253" s="256" t="s">
        <v>659</v>
      </c>
      <c r="YN253" s="256" t="s">
        <v>659</v>
      </c>
      <c r="YO253" s="256" t="s">
        <v>659</v>
      </c>
      <c r="YP253" s="256" t="s">
        <v>659</v>
      </c>
      <c r="YQ253" s="256" t="s">
        <v>659</v>
      </c>
      <c r="YR253" s="256" t="s">
        <v>659</v>
      </c>
      <c r="YS253" s="256" t="s">
        <v>659</v>
      </c>
      <c r="YT253" s="256" t="s">
        <v>659</v>
      </c>
      <c r="YU253" s="256" t="s">
        <v>659</v>
      </c>
      <c r="YV253" s="256" t="s">
        <v>659</v>
      </c>
      <c r="YW253" s="256" t="s">
        <v>659</v>
      </c>
      <c r="YX253" s="256" t="s">
        <v>659</v>
      </c>
      <c r="YY253" s="256" t="s">
        <v>659</v>
      </c>
      <c r="YZ253" s="256" t="s">
        <v>659</v>
      </c>
      <c r="ZA253" s="256" t="s">
        <v>659</v>
      </c>
      <c r="ZB253" s="256" t="s">
        <v>659</v>
      </c>
      <c r="ZC253" s="256" t="s">
        <v>659</v>
      </c>
      <c r="ZD253" s="256" t="s">
        <v>659</v>
      </c>
      <c r="ZE253" s="256" t="s">
        <v>659</v>
      </c>
      <c r="ZF253" s="256" t="s">
        <v>659</v>
      </c>
      <c r="ZG253" s="256" t="s">
        <v>659</v>
      </c>
      <c r="ZH253" s="256" t="s">
        <v>659</v>
      </c>
      <c r="ZI253" s="256" t="s">
        <v>659</v>
      </c>
      <c r="ZJ253" s="256" t="s">
        <v>659</v>
      </c>
      <c r="ZK253" s="256" t="s">
        <v>659</v>
      </c>
      <c r="ZL253" s="256" t="s">
        <v>659</v>
      </c>
      <c r="ZM253" s="256" t="s">
        <v>659</v>
      </c>
      <c r="ZN253" s="256" t="s">
        <v>659</v>
      </c>
      <c r="ZO253" s="256" t="s">
        <v>659</v>
      </c>
      <c r="ZP253" s="256" t="s">
        <v>659</v>
      </c>
      <c r="ZQ253" s="256" t="s">
        <v>659</v>
      </c>
      <c r="ZR253" s="256" t="s">
        <v>659</v>
      </c>
      <c r="ZS253" s="256" t="s">
        <v>659</v>
      </c>
      <c r="ZT253" s="256" t="s">
        <v>659</v>
      </c>
      <c r="ZU253" s="256" t="s">
        <v>659</v>
      </c>
      <c r="ZV253" s="256" t="s">
        <v>659</v>
      </c>
      <c r="ZW253" s="256" t="s">
        <v>659</v>
      </c>
      <c r="ZX253" s="256" t="s">
        <v>659</v>
      </c>
      <c r="ZY253" s="256" t="s">
        <v>659</v>
      </c>
      <c r="ZZ253" s="256" t="s">
        <v>659</v>
      </c>
      <c r="AAA253" s="256" t="s">
        <v>659</v>
      </c>
      <c r="AAB253" s="256" t="s">
        <v>659</v>
      </c>
      <c r="AAC253" s="256" t="s">
        <v>659</v>
      </c>
      <c r="AAD253" s="256" t="s">
        <v>659</v>
      </c>
      <c r="AAE253" s="256" t="s">
        <v>659</v>
      </c>
      <c r="AAF253" s="256" t="s">
        <v>659</v>
      </c>
      <c r="AAG253" s="256" t="s">
        <v>659</v>
      </c>
      <c r="AAH253" s="256" t="s">
        <v>659</v>
      </c>
      <c r="AAI253" s="256" t="s">
        <v>659</v>
      </c>
      <c r="AAJ253" s="256" t="s">
        <v>659</v>
      </c>
      <c r="AAK253" s="256" t="s">
        <v>659</v>
      </c>
      <c r="AAL253" s="256" t="s">
        <v>659</v>
      </c>
      <c r="AAM253" s="256" t="s">
        <v>659</v>
      </c>
      <c r="AAN253" s="256" t="s">
        <v>659</v>
      </c>
      <c r="AAO253" s="256" t="s">
        <v>659</v>
      </c>
      <c r="AAP253" s="256" t="s">
        <v>659</v>
      </c>
      <c r="AAQ253" s="256" t="s">
        <v>659</v>
      </c>
      <c r="AAR253" s="256" t="s">
        <v>659</v>
      </c>
      <c r="AAS253" s="256" t="s">
        <v>659</v>
      </c>
      <c r="AAT253" s="256" t="s">
        <v>659</v>
      </c>
      <c r="AAU253" s="256" t="s">
        <v>659</v>
      </c>
      <c r="AAV253" s="256" t="s">
        <v>659</v>
      </c>
      <c r="AAW253" s="256" t="s">
        <v>659</v>
      </c>
      <c r="AAX253" s="256" t="s">
        <v>659</v>
      </c>
      <c r="AAY253" s="256" t="s">
        <v>659</v>
      </c>
      <c r="AAZ253" s="256" t="s">
        <v>659</v>
      </c>
      <c r="ABA253" s="256" t="s">
        <v>659</v>
      </c>
      <c r="ABB253" s="256" t="s">
        <v>659</v>
      </c>
      <c r="ABC253" s="256" t="s">
        <v>659</v>
      </c>
      <c r="ABD253" s="256" t="s">
        <v>659</v>
      </c>
      <c r="ABE253" s="256" t="s">
        <v>659</v>
      </c>
      <c r="ABF253" s="256" t="s">
        <v>659</v>
      </c>
      <c r="ABG253" s="256" t="s">
        <v>659</v>
      </c>
      <c r="ABH253" s="256" t="s">
        <v>659</v>
      </c>
      <c r="ABI253" s="256" t="s">
        <v>659</v>
      </c>
      <c r="ABJ253" s="256" t="s">
        <v>659</v>
      </c>
      <c r="ABK253" s="256" t="s">
        <v>659</v>
      </c>
      <c r="ABL253" s="256" t="s">
        <v>659</v>
      </c>
      <c r="ABM253" s="256" t="s">
        <v>659</v>
      </c>
      <c r="ABN253" s="256" t="s">
        <v>659</v>
      </c>
      <c r="ABO253" s="256" t="s">
        <v>659</v>
      </c>
      <c r="ABP253" s="256" t="s">
        <v>659</v>
      </c>
      <c r="ABQ253" s="256" t="s">
        <v>659</v>
      </c>
      <c r="ABR253" s="256" t="s">
        <v>659</v>
      </c>
      <c r="ABS253" s="256" t="s">
        <v>659</v>
      </c>
      <c r="ABT253" s="256" t="s">
        <v>659</v>
      </c>
      <c r="ABU253" s="256" t="s">
        <v>659</v>
      </c>
      <c r="ABV253" s="256" t="s">
        <v>659</v>
      </c>
      <c r="ABW253" s="256" t="s">
        <v>659</v>
      </c>
      <c r="ABX253" s="256" t="s">
        <v>659</v>
      </c>
      <c r="ABY253" s="256" t="s">
        <v>659</v>
      </c>
      <c r="ABZ253" s="256" t="s">
        <v>659</v>
      </c>
      <c r="ACA253" s="256" t="s">
        <v>659</v>
      </c>
      <c r="ACB253" s="256" t="s">
        <v>659</v>
      </c>
      <c r="ACC253" s="256" t="s">
        <v>659</v>
      </c>
      <c r="ACD253" s="256" t="s">
        <v>659</v>
      </c>
      <c r="ACE253" s="256" t="s">
        <v>659</v>
      </c>
      <c r="ACF253" s="256" t="s">
        <v>659</v>
      </c>
      <c r="ACG253" s="256" t="s">
        <v>659</v>
      </c>
      <c r="ACH253" s="256" t="s">
        <v>659</v>
      </c>
      <c r="ACI253" s="256" t="s">
        <v>659</v>
      </c>
      <c r="ACJ253" s="256" t="s">
        <v>659</v>
      </c>
      <c r="ACK253" s="256" t="s">
        <v>659</v>
      </c>
      <c r="ACL253" s="256" t="s">
        <v>659</v>
      </c>
      <c r="ACM253" s="256" t="s">
        <v>659</v>
      </c>
      <c r="ACN253" s="256" t="s">
        <v>659</v>
      </c>
      <c r="ACO253" s="256" t="s">
        <v>659</v>
      </c>
      <c r="ACP253" s="256" t="s">
        <v>659</v>
      </c>
      <c r="ACQ253" s="256" t="s">
        <v>659</v>
      </c>
      <c r="ACR253" s="256" t="s">
        <v>659</v>
      </c>
      <c r="ACS253" s="256" t="s">
        <v>659</v>
      </c>
      <c r="ACT253" s="256" t="s">
        <v>659</v>
      </c>
      <c r="ACU253" s="256" t="s">
        <v>659</v>
      </c>
      <c r="ACV253" s="256" t="s">
        <v>659</v>
      </c>
      <c r="ACW253" s="256" t="s">
        <v>659</v>
      </c>
      <c r="ACX253" s="256" t="s">
        <v>659</v>
      </c>
      <c r="ACY253" s="256" t="s">
        <v>659</v>
      </c>
      <c r="ACZ253" s="256" t="s">
        <v>659</v>
      </c>
      <c r="ADA253" s="256" t="s">
        <v>659</v>
      </c>
      <c r="ADB253" s="256" t="s">
        <v>659</v>
      </c>
      <c r="ADC253" s="256" t="s">
        <v>659</v>
      </c>
      <c r="ADD253" s="256" t="s">
        <v>659</v>
      </c>
      <c r="ADE253" s="256" t="s">
        <v>659</v>
      </c>
      <c r="ADF253" s="256" t="s">
        <v>659</v>
      </c>
      <c r="ADG253" s="256" t="s">
        <v>659</v>
      </c>
      <c r="ADH253" s="256" t="s">
        <v>659</v>
      </c>
      <c r="ADI253" s="256" t="s">
        <v>659</v>
      </c>
      <c r="ADJ253" s="256" t="s">
        <v>659</v>
      </c>
      <c r="ADK253" s="256" t="s">
        <v>659</v>
      </c>
      <c r="ADL253" s="256" t="s">
        <v>659</v>
      </c>
      <c r="ADM253" s="256" t="s">
        <v>659</v>
      </c>
      <c r="ADN253" s="256" t="s">
        <v>659</v>
      </c>
      <c r="ADO253" s="256" t="s">
        <v>659</v>
      </c>
      <c r="ADP253" s="256" t="s">
        <v>659</v>
      </c>
      <c r="ADQ253" s="256" t="s">
        <v>659</v>
      </c>
      <c r="ADR253" s="256" t="s">
        <v>659</v>
      </c>
      <c r="ADS253" s="256" t="s">
        <v>659</v>
      </c>
      <c r="ADT253" s="256" t="s">
        <v>659</v>
      </c>
      <c r="ADU253" s="256" t="s">
        <v>659</v>
      </c>
      <c r="ADV253" s="256" t="s">
        <v>659</v>
      </c>
      <c r="ADW253" s="256" t="s">
        <v>659</v>
      </c>
      <c r="ADX253" s="256" t="s">
        <v>659</v>
      </c>
      <c r="ADY253" s="256" t="s">
        <v>659</v>
      </c>
      <c r="ADZ253" s="256" t="s">
        <v>659</v>
      </c>
      <c r="AEA253" s="256" t="s">
        <v>659</v>
      </c>
      <c r="AEB253" s="256" t="s">
        <v>659</v>
      </c>
      <c r="AEC253" s="256" t="s">
        <v>659</v>
      </c>
      <c r="AED253" s="256" t="s">
        <v>659</v>
      </c>
      <c r="AEE253" s="256" t="s">
        <v>659</v>
      </c>
      <c r="AEF253" s="256" t="s">
        <v>659</v>
      </c>
      <c r="AEG253" s="256" t="s">
        <v>659</v>
      </c>
      <c r="AEH253" s="256" t="s">
        <v>659</v>
      </c>
      <c r="AEI253" s="256" t="s">
        <v>659</v>
      </c>
      <c r="AEJ253" s="256" t="s">
        <v>659</v>
      </c>
      <c r="AEK253" s="256" t="s">
        <v>659</v>
      </c>
      <c r="AEL253" s="256" t="s">
        <v>659</v>
      </c>
      <c r="AEM253" s="256" t="s">
        <v>659</v>
      </c>
      <c r="AEN253" s="256" t="s">
        <v>659</v>
      </c>
      <c r="AEO253" s="256" t="s">
        <v>659</v>
      </c>
      <c r="AEP253" s="256" t="s">
        <v>659</v>
      </c>
      <c r="AEQ253" s="256" t="s">
        <v>659</v>
      </c>
      <c r="AER253" s="256" t="s">
        <v>659</v>
      </c>
      <c r="AES253" s="256" t="s">
        <v>659</v>
      </c>
      <c r="AET253" s="256" t="s">
        <v>659</v>
      </c>
      <c r="AEU253" s="256" t="s">
        <v>659</v>
      </c>
      <c r="AEV253" s="256" t="s">
        <v>659</v>
      </c>
      <c r="AEW253" s="256" t="s">
        <v>659</v>
      </c>
      <c r="AEX253" s="256" t="s">
        <v>659</v>
      </c>
      <c r="AEY253" s="256" t="s">
        <v>659</v>
      </c>
      <c r="AEZ253" s="256" t="s">
        <v>659</v>
      </c>
      <c r="AFA253" s="256" t="s">
        <v>659</v>
      </c>
      <c r="AFB253" s="256" t="s">
        <v>659</v>
      </c>
      <c r="AFC253" s="256" t="s">
        <v>659</v>
      </c>
      <c r="AFD253" s="256" t="s">
        <v>659</v>
      </c>
      <c r="AFE253" s="256" t="s">
        <v>659</v>
      </c>
      <c r="AFF253" s="256" t="s">
        <v>659</v>
      </c>
      <c r="AFG253" s="256" t="s">
        <v>659</v>
      </c>
      <c r="AFH253" s="256" t="s">
        <v>659</v>
      </c>
      <c r="AFI253" s="256" t="s">
        <v>659</v>
      </c>
      <c r="AFJ253" s="256" t="s">
        <v>659</v>
      </c>
      <c r="AFK253" s="256" t="s">
        <v>659</v>
      </c>
      <c r="AFL253" s="256" t="s">
        <v>659</v>
      </c>
      <c r="AFM253" s="256" t="s">
        <v>659</v>
      </c>
      <c r="AFN253" s="256" t="s">
        <v>659</v>
      </c>
      <c r="AFO253" s="256" t="s">
        <v>659</v>
      </c>
      <c r="AFP253" s="256" t="s">
        <v>659</v>
      </c>
      <c r="AFQ253" s="256" t="s">
        <v>659</v>
      </c>
      <c r="AFR253" s="256" t="s">
        <v>659</v>
      </c>
      <c r="AFS253" s="256" t="s">
        <v>659</v>
      </c>
      <c r="AFT253" s="256" t="s">
        <v>659</v>
      </c>
      <c r="AFU253" s="256" t="s">
        <v>659</v>
      </c>
      <c r="AFV253" s="256" t="s">
        <v>659</v>
      </c>
      <c r="AFW253" s="256" t="s">
        <v>659</v>
      </c>
      <c r="AFX253" s="256" t="s">
        <v>659</v>
      </c>
      <c r="AFY253" s="256" t="s">
        <v>659</v>
      </c>
      <c r="AFZ253" s="256" t="s">
        <v>659</v>
      </c>
      <c r="AGA253" s="256" t="s">
        <v>659</v>
      </c>
      <c r="AGB253" s="256" t="s">
        <v>659</v>
      </c>
      <c r="AGC253" s="256" t="s">
        <v>659</v>
      </c>
      <c r="AGD253" s="256" t="s">
        <v>659</v>
      </c>
      <c r="AGE253" s="256" t="s">
        <v>659</v>
      </c>
      <c r="AGF253" s="256" t="s">
        <v>659</v>
      </c>
      <c r="AGG253" s="256" t="s">
        <v>659</v>
      </c>
      <c r="AGH253" s="256" t="s">
        <v>659</v>
      </c>
      <c r="AGI253" s="256" t="s">
        <v>659</v>
      </c>
      <c r="AGJ253" s="256" t="s">
        <v>659</v>
      </c>
      <c r="AGK253" s="256" t="s">
        <v>659</v>
      </c>
      <c r="AGL253" s="256" t="s">
        <v>659</v>
      </c>
      <c r="AGM253" s="256" t="s">
        <v>659</v>
      </c>
      <c r="AGN253" s="256" t="s">
        <v>659</v>
      </c>
      <c r="AGO253" s="256" t="s">
        <v>659</v>
      </c>
      <c r="AGP253" s="256" t="s">
        <v>659</v>
      </c>
      <c r="AGQ253" s="256" t="s">
        <v>659</v>
      </c>
      <c r="AGR253" s="256" t="s">
        <v>659</v>
      </c>
      <c r="AGS253" s="256" t="s">
        <v>659</v>
      </c>
      <c r="AGT253" s="256" t="s">
        <v>659</v>
      </c>
      <c r="AGU253" s="256" t="s">
        <v>659</v>
      </c>
      <c r="AGV253" s="256" t="s">
        <v>659</v>
      </c>
      <c r="AGW253" s="256" t="s">
        <v>659</v>
      </c>
      <c r="AGX253" s="256" t="s">
        <v>659</v>
      </c>
      <c r="AGY253" s="256" t="s">
        <v>659</v>
      </c>
      <c r="AGZ253" s="256" t="s">
        <v>659</v>
      </c>
      <c r="AHA253" s="256" t="s">
        <v>659</v>
      </c>
      <c r="AHB253" s="256" t="s">
        <v>659</v>
      </c>
      <c r="AHC253" s="256" t="s">
        <v>659</v>
      </c>
      <c r="AHD253" s="256" t="s">
        <v>659</v>
      </c>
      <c r="AHE253" s="256" t="s">
        <v>659</v>
      </c>
      <c r="AHF253" s="256" t="s">
        <v>659</v>
      </c>
      <c r="AHG253" s="256" t="s">
        <v>659</v>
      </c>
      <c r="AHH253" s="256" t="s">
        <v>659</v>
      </c>
      <c r="AHI253" s="256" t="s">
        <v>659</v>
      </c>
      <c r="AHJ253" s="256" t="s">
        <v>659</v>
      </c>
      <c r="AHK253" s="256" t="s">
        <v>659</v>
      </c>
      <c r="AHL253" s="256" t="s">
        <v>659</v>
      </c>
      <c r="AHM253" s="256" t="s">
        <v>659</v>
      </c>
      <c r="AHN253" s="256" t="s">
        <v>659</v>
      </c>
      <c r="AHO253" s="256" t="s">
        <v>659</v>
      </c>
      <c r="AHP253" s="256" t="s">
        <v>659</v>
      </c>
      <c r="AHQ253" s="256" t="s">
        <v>659</v>
      </c>
      <c r="AHR253" s="256" t="s">
        <v>659</v>
      </c>
      <c r="AHS253" s="256" t="s">
        <v>659</v>
      </c>
      <c r="AHT253" s="256" t="s">
        <v>659</v>
      </c>
      <c r="AHU253" s="256" t="s">
        <v>659</v>
      </c>
      <c r="AHV253" s="256" t="s">
        <v>659</v>
      </c>
      <c r="AHW253" s="256" t="s">
        <v>659</v>
      </c>
      <c r="AHX253" s="256" t="s">
        <v>659</v>
      </c>
      <c r="AHY253" s="256" t="s">
        <v>659</v>
      </c>
      <c r="AHZ253" s="256" t="s">
        <v>659</v>
      </c>
      <c r="AIA253" s="256" t="s">
        <v>659</v>
      </c>
      <c r="AIB253" s="256" t="s">
        <v>659</v>
      </c>
      <c r="AIC253" s="256" t="s">
        <v>659</v>
      </c>
      <c r="AID253" s="256" t="s">
        <v>659</v>
      </c>
      <c r="AIE253" s="256" t="s">
        <v>659</v>
      </c>
      <c r="AIF253" s="256" t="s">
        <v>659</v>
      </c>
      <c r="AIG253" s="256" t="s">
        <v>659</v>
      </c>
      <c r="AIH253" s="256" t="s">
        <v>659</v>
      </c>
      <c r="AII253" s="256" t="s">
        <v>659</v>
      </c>
      <c r="AIJ253" s="256" t="s">
        <v>659</v>
      </c>
      <c r="AIK253" s="256" t="s">
        <v>659</v>
      </c>
      <c r="AIL253" s="256" t="s">
        <v>659</v>
      </c>
      <c r="AIM253" s="256" t="s">
        <v>659</v>
      </c>
      <c r="AIN253" s="256" t="s">
        <v>659</v>
      </c>
      <c r="AIO253" s="256" t="s">
        <v>659</v>
      </c>
      <c r="AIP253" s="256" t="s">
        <v>659</v>
      </c>
      <c r="AIQ253" s="256" t="s">
        <v>659</v>
      </c>
      <c r="AIR253" s="256" t="s">
        <v>659</v>
      </c>
      <c r="AIS253" s="256" t="s">
        <v>659</v>
      </c>
      <c r="AIT253" s="256" t="s">
        <v>659</v>
      </c>
      <c r="AIU253" s="256" t="s">
        <v>659</v>
      </c>
      <c r="AIV253" s="256" t="s">
        <v>659</v>
      </c>
      <c r="AIW253" s="256" t="s">
        <v>659</v>
      </c>
      <c r="AIX253" s="256" t="s">
        <v>659</v>
      </c>
      <c r="AIY253" s="256" t="s">
        <v>659</v>
      </c>
      <c r="AIZ253" s="256" t="s">
        <v>659</v>
      </c>
      <c r="AJA253" s="256" t="s">
        <v>659</v>
      </c>
      <c r="AJB253" s="256" t="s">
        <v>659</v>
      </c>
      <c r="AJC253" s="256" t="s">
        <v>659</v>
      </c>
      <c r="AJD253" s="256" t="s">
        <v>659</v>
      </c>
      <c r="AJE253" s="256" t="s">
        <v>659</v>
      </c>
      <c r="AJF253" s="256" t="s">
        <v>659</v>
      </c>
      <c r="AJG253" s="256" t="s">
        <v>659</v>
      </c>
      <c r="AJH253" s="256" t="s">
        <v>659</v>
      </c>
      <c r="AJI253" s="256" t="s">
        <v>659</v>
      </c>
      <c r="AJJ253" s="256" t="s">
        <v>659</v>
      </c>
      <c r="AJK253" s="256" t="s">
        <v>659</v>
      </c>
      <c r="AJL253" s="256" t="s">
        <v>659</v>
      </c>
      <c r="AJM253" s="256" t="s">
        <v>659</v>
      </c>
      <c r="AJN253" s="256" t="s">
        <v>659</v>
      </c>
      <c r="AJO253" s="256" t="s">
        <v>659</v>
      </c>
      <c r="AJP253" s="256" t="s">
        <v>659</v>
      </c>
      <c r="AJQ253" s="256" t="s">
        <v>659</v>
      </c>
      <c r="AJR253" s="256" t="s">
        <v>659</v>
      </c>
      <c r="AJS253" s="256" t="s">
        <v>659</v>
      </c>
      <c r="AJT253" s="256" t="s">
        <v>659</v>
      </c>
      <c r="AJU253" s="256" t="s">
        <v>659</v>
      </c>
      <c r="AJV253" s="256" t="s">
        <v>659</v>
      </c>
      <c r="AJW253" s="256" t="s">
        <v>659</v>
      </c>
      <c r="AJX253" s="256" t="s">
        <v>659</v>
      </c>
      <c r="AJY253" s="256" t="s">
        <v>659</v>
      </c>
      <c r="AJZ253" s="256" t="s">
        <v>659</v>
      </c>
      <c r="AKA253" s="256" t="s">
        <v>659</v>
      </c>
      <c r="AKB253" s="256" t="s">
        <v>659</v>
      </c>
      <c r="AKC253" s="256" t="s">
        <v>659</v>
      </c>
      <c r="AKD253" s="256" t="s">
        <v>659</v>
      </c>
      <c r="AKE253" s="256" t="s">
        <v>659</v>
      </c>
      <c r="AKF253" s="256" t="s">
        <v>659</v>
      </c>
      <c r="AKG253" s="256" t="s">
        <v>659</v>
      </c>
      <c r="AKH253" s="256" t="s">
        <v>659</v>
      </c>
      <c r="AKI253" s="256" t="s">
        <v>659</v>
      </c>
      <c r="AKJ253" s="256" t="s">
        <v>659</v>
      </c>
      <c r="AKK253" s="256" t="s">
        <v>659</v>
      </c>
      <c r="AKL253" s="256" t="s">
        <v>659</v>
      </c>
      <c r="AKM253" s="256" t="s">
        <v>659</v>
      </c>
      <c r="AKN253" s="256" t="s">
        <v>659</v>
      </c>
      <c r="AKO253" s="256" t="s">
        <v>659</v>
      </c>
      <c r="AKP253" s="256" t="s">
        <v>659</v>
      </c>
      <c r="AKQ253" s="256" t="s">
        <v>659</v>
      </c>
      <c r="AKR253" s="256" t="s">
        <v>659</v>
      </c>
      <c r="AKS253" s="256" t="s">
        <v>659</v>
      </c>
      <c r="AKT253" s="256" t="s">
        <v>659</v>
      </c>
      <c r="AKU253" s="256" t="s">
        <v>659</v>
      </c>
      <c r="AKV253" s="256" t="s">
        <v>659</v>
      </c>
      <c r="AKW253" s="256" t="s">
        <v>659</v>
      </c>
      <c r="AKX253" s="256" t="s">
        <v>659</v>
      </c>
      <c r="AKY253" s="256" t="s">
        <v>659</v>
      </c>
      <c r="AKZ253" s="256" t="s">
        <v>659</v>
      </c>
      <c r="ALA253" s="256" t="s">
        <v>659</v>
      </c>
      <c r="ALB253" s="256" t="s">
        <v>659</v>
      </c>
      <c r="ALC253" s="256" t="s">
        <v>659</v>
      </c>
      <c r="ALD253" s="256" t="s">
        <v>659</v>
      </c>
      <c r="ALE253" s="256" t="s">
        <v>659</v>
      </c>
      <c r="ALF253" s="256" t="s">
        <v>659</v>
      </c>
      <c r="ALG253" s="256" t="s">
        <v>659</v>
      </c>
      <c r="ALH253" s="256" t="s">
        <v>659</v>
      </c>
      <c r="ALI253" s="256" t="s">
        <v>659</v>
      </c>
      <c r="ALJ253" s="256" t="s">
        <v>659</v>
      </c>
      <c r="ALK253" s="256" t="s">
        <v>659</v>
      </c>
      <c r="ALL253" s="256" t="s">
        <v>659</v>
      </c>
      <c r="ALM253" s="256" t="s">
        <v>659</v>
      </c>
      <c r="ALN253" s="256" t="s">
        <v>659</v>
      </c>
      <c r="ALO253" s="256" t="s">
        <v>659</v>
      </c>
      <c r="ALP253" s="256" t="s">
        <v>659</v>
      </c>
      <c r="ALQ253" s="256" t="s">
        <v>659</v>
      </c>
      <c r="ALR253" s="256" t="s">
        <v>659</v>
      </c>
      <c r="ALS253" s="256" t="s">
        <v>659</v>
      </c>
      <c r="ALT253" s="256" t="s">
        <v>659</v>
      </c>
      <c r="ALU253" s="256" t="s">
        <v>659</v>
      </c>
      <c r="ALV253" s="256" t="s">
        <v>659</v>
      </c>
      <c r="ALW253" s="256" t="s">
        <v>659</v>
      </c>
      <c r="ALX253" s="256" t="s">
        <v>659</v>
      </c>
      <c r="ALY253" s="256" t="s">
        <v>659</v>
      </c>
      <c r="ALZ253" s="256" t="s">
        <v>659</v>
      </c>
      <c r="AMA253" s="256" t="s">
        <v>659</v>
      </c>
      <c r="AMB253" s="256" t="s">
        <v>659</v>
      </c>
      <c r="AMC253" s="256" t="s">
        <v>659</v>
      </c>
      <c r="AMD253" s="256" t="s">
        <v>659</v>
      </c>
      <c r="AME253" s="256" t="s">
        <v>659</v>
      </c>
      <c r="AMF253" s="256" t="s">
        <v>659</v>
      </c>
      <c r="AMG253" s="256" t="s">
        <v>659</v>
      </c>
      <c r="AMH253" s="256" t="s">
        <v>659</v>
      </c>
      <c r="AMI253" s="256" t="s">
        <v>659</v>
      </c>
      <c r="AMJ253" s="256" t="s">
        <v>659</v>
      </c>
      <c r="AMK253" s="256" t="s">
        <v>659</v>
      </c>
      <c r="AML253" s="256" t="s">
        <v>659</v>
      </c>
      <c r="AMM253" s="256" t="s">
        <v>659</v>
      </c>
      <c r="AMN253" s="256" t="s">
        <v>659</v>
      </c>
      <c r="AMO253" s="256" t="s">
        <v>659</v>
      </c>
      <c r="AMP253" s="256" t="s">
        <v>659</v>
      </c>
      <c r="AMQ253" s="256" t="s">
        <v>659</v>
      </c>
      <c r="AMR253" s="256" t="s">
        <v>659</v>
      </c>
      <c r="AMS253" s="256" t="s">
        <v>659</v>
      </c>
      <c r="AMT253" s="256" t="s">
        <v>659</v>
      </c>
      <c r="AMU253" s="256" t="s">
        <v>659</v>
      </c>
      <c r="AMV253" s="256" t="s">
        <v>659</v>
      </c>
      <c r="AMW253" s="256" t="s">
        <v>659</v>
      </c>
      <c r="AMX253" s="256" t="s">
        <v>659</v>
      </c>
      <c r="AMY253" s="256" t="s">
        <v>659</v>
      </c>
      <c r="AMZ253" s="256" t="s">
        <v>659</v>
      </c>
      <c r="ANA253" s="256" t="s">
        <v>659</v>
      </c>
      <c r="ANB253" s="256" t="s">
        <v>659</v>
      </c>
      <c r="ANC253" s="256" t="s">
        <v>659</v>
      </c>
      <c r="AND253" s="256" t="s">
        <v>659</v>
      </c>
      <c r="ANE253" s="256" t="s">
        <v>659</v>
      </c>
      <c r="ANF253" s="256" t="s">
        <v>659</v>
      </c>
      <c r="ANG253" s="256" t="s">
        <v>659</v>
      </c>
      <c r="ANH253" s="256" t="s">
        <v>659</v>
      </c>
      <c r="ANI253" s="256" t="s">
        <v>659</v>
      </c>
      <c r="ANJ253" s="256" t="s">
        <v>659</v>
      </c>
      <c r="ANK253" s="256" t="s">
        <v>659</v>
      </c>
      <c r="ANL253" s="256" t="s">
        <v>659</v>
      </c>
      <c r="ANM253" s="256" t="s">
        <v>659</v>
      </c>
      <c r="ANN253" s="256" t="s">
        <v>659</v>
      </c>
      <c r="ANO253" s="256" t="s">
        <v>659</v>
      </c>
      <c r="ANP253" s="256" t="s">
        <v>659</v>
      </c>
      <c r="ANQ253" s="256" t="s">
        <v>659</v>
      </c>
      <c r="ANR253" s="256" t="s">
        <v>659</v>
      </c>
      <c r="ANS253" s="256" t="s">
        <v>659</v>
      </c>
      <c r="ANT253" s="256" t="s">
        <v>659</v>
      </c>
      <c r="ANU253" s="256" t="s">
        <v>659</v>
      </c>
      <c r="ANV253" s="256" t="s">
        <v>659</v>
      </c>
      <c r="ANW253" s="256" t="s">
        <v>659</v>
      </c>
      <c r="ANX253" s="256" t="s">
        <v>659</v>
      </c>
      <c r="ANY253" s="256" t="s">
        <v>659</v>
      </c>
      <c r="ANZ253" s="256" t="s">
        <v>659</v>
      </c>
      <c r="AOA253" s="256" t="s">
        <v>659</v>
      </c>
      <c r="AOB253" s="256" t="s">
        <v>659</v>
      </c>
      <c r="AOC253" s="256" t="s">
        <v>659</v>
      </c>
      <c r="AOD253" s="256" t="s">
        <v>659</v>
      </c>
      <c r="AOE253" s="256" t="s">
        <v>659</v>
      </c>
      <c r="AOF253" s="256" t="s">
        <v>659</v>
      </c>
      <c r="AOG253" s="256" t="s">
        <v>659</v>
      </c>
      <c r="AOH253" s="256" t="s">
        <v>659</v>
      </c>
      <c r="AOI253" s="256" t="s">
        <v>659</v>
      </c>
      <c r="AOJ253" s="256" t="s">
        <v>659</v>
      </c>
      <c r="AOK253" s="256" t="s">
        <v>659</v>
      </c>
      <c r="AOL253" s="256" t="s">
        <v>659</v>
      </c>
      <c r="AOM253" s="256" t="s">
        <v>659</v>
      </c>
      <c r="AON253" s="256" t="s">
        <v>659</v>
      </c>
      <c r="AOO253" s="256" t="s">
        <v>659</v>
      </c>
      <c r="AOP253" s="256" t="s">
        <v>659</v>
      </c>
      <c r="AOQ253" s="256" t="s">
        <v>659</v>
      </c>
      <c r="AOR253" s="256" t="s">
        <v>659</v>
      </c>
      <c r="AOS253" s="256" t="s">
        <v>659</v>
      </c>
      <c r="AOT253" s="256" t="s">
        <v>659</v>
      </c>
      <c r="AOU253" s="256" t="s">
        <v>659</v>
      </c>
      <c r="AOV253" s="256" t="s">
        <v>659</v>
      </c>
      <c r="AOW253" s="256" t="s">
        <v>659</v>
      </c>
      <c r="AOX253" s="256" t="s">
        <v>659</v>
      </c>
      <c r="AOY253" s="256" t="s">
        <v>659</v>
      </c>
      <c r="AOZ253" s="256" t="s">
        <v>659</v>
      </c>
      <c r="APA253" s="256" t="s">
        <v>659</v>
      </c>
      <c r="APB253" s="256" t="s">
        <v>659</v>
      </c>
      <c r="APC253" s="256" t="s">
        <v>659</v>
      </c>
      <c r="APD253" s="256" t="s">
        <v>659</v>
      </c>
      <c r="APE253" s="256" t="s">
        <v>659</v>
      </c>
      <c r="APF253" s="256" t="s">
        <v>659</v>
      </c>
      <c r="APG253" s="256" t="s">
        <v>659</v>
      </c>
      <c r="APH253" s="256" t="s">
        <v>659</v>
      </c>
      <c r="API253" s="256" t="s">
        <v>659</v>
      </c>
      <c r="APJ253" s="256" t="s">
        <v>659</v>
      </c>
      <c r="APK253" s="256" t="s">
        <v>659</v>
      </c>
      <c r="APL253" s="256" t="s">
        <v>659</v>
      </c>
      <c r="APM253" s="256" t="s">
        <v>659</v>
      </c>
      <c r="APN253" s="256" t="s">
        <v>659</v>
      </c>
      <c r="APO253" s="256" t="s">
        <v>659</v>
      </c>
      <c r="APP253" s="256" t="s">
        <v>659</v>
      </c>
      <c r="APQ253" s="256" t="s">
        <v>659</v>
      </c>
      <c r="APR253" s="256" t="s">
        <v>659</v>
      </c>
      <c r="APS253" s="256" t="s">
        <v>659</v>
      </c>
      <c r="APT253" s="256" t="s">
        <v>659</v>
      </c>
      <c r="APU253" s="256" t="s">
        <v>659</v>
      </c>
      <c r="APV253" s="256" t="s">
        <v>659</v>
      </c>
      <c r="APW253" s="256" t="s">
        <v>659</v>
      </c>
      <c r="APX253" s="256" t="s">
        <v>659</v>
      </c>
      <c r="APY253" s="256" t="s">
        <v>659</v>
      </c>
      <c r="APZ253" s="256" t="s">
        <v>659</v>
      </c>
      <c r="AQA253" s="256" t="s">
        <v>659</v>
      </c>
      <c r="AQB253" s="256" t="s">
        <v>659</v>
      </c>
      <c r="AQC253" s="256" t="s">
        <v>659</v>
      </c>
      <c r="AQD253" s="256" t="s">
        <v>659</v>
      </c>
      <c r="AQE253" s="256" t="s">
        <v>659</v>
      </c>
      <c r="AQF253" s="256" t="s">
        <v>659</v>
      </c>
      <c r="AQG253" s="256" t="s">
        <v>659</v>
      </c>
      <c r="AQH253" s="256" t="s">
        <v>659</v>
      </c>
      <c r="AQI253" s="256" t="s">
        <v>659</v>
      </c>
      <c r="AQJ253" s="256" t="s">
        <v>659</v>
      </c>
      <c r="AQK253" s="256" t="s">
        <v>659</v>
      </c>
      <c r="AQL253" s="256" t="s">
        <v>659</v>
      </c>
      <c r="AQM253" s="256" t="s">
        <v>659</v>
      </c>
      <c r="AQN253" s="256" t="s">
        <v>659</v>
      </c>
      <c r="AQO253" s="256" t="s">
        <v>659</v>
      </c>
      <c r="AQP253" s="256" t="s">
        <v>659</v>
      </c>
      <c r="AQQ253" s="256" t="s">
        <v>659</v>
      </c>
      <c r="AQR253" s="256" t="s">
        <v>659</v>
      </c>
      <c r="AQS253" s="256" t="s">
        <v>659</v>
      </c>
      <c r="AQT253" s="256" t="s">
        <v>659</v>
      </c>
      <c r="AQU253" s="256" t="s">
        <v>659</v>
      </c>
      <c r="AQV253" s="256" t="s">
        <v>659</v>
      </c>
      <c r="AQW253" s="256" t="s">
        <v>659</v>
      </c>
      <c r="AQX253" s="256" t="s">
        <v>659</v>
      </c>
      <c r="AQY253" s="256" t="s">
        <v>659</v>
      </c>
      <c r="AQZ253" s="256" t="s">
        <v>659</v>
      </c>
      <c r="ARA253" s="256" t="s">
        <v>659</v>
      </c>
      <c r="ARB253" s="256" t="s">
        <v>659</v>
      </c>
      <c r="ARC253" s="256" t="s">
        <v>659</v>
      </c>
      <c r="ARD253" s="256" t="s">
        <v>659</v>
      </c>
      <c r="ARE253" s="256" t="s">
        <v>659</v>
      </c>
      <c r="ARF253" s="256" t="s">
        <v>659</v>
      </c>
      <c r="ARG253" s="256" t="s">
        <v>659</v>
      </c>
      <c r="ARH253" s="256" t="s">
        <v>659</v>
      </c>
      <c r="ARI253" s="256" t="s">
        <v>659</v>
      </c>
      <c r="ARJ253" s="256" t="s">
        <v>659</v>
      </c>
      <c r="ARK253" s="256" t="s">
        <v>659</v>
      </c>
      <c r="ARL253" s="256" t="s">
        <v>659</v>
      </c>
      <c r="ARM253" s="256" t="s">
        <v>659</v>
      </c>
      <c r="ARN253" s="256" t="s">
        <v>659</v>
      </c>
      <c r="ARO253" s="256" t="s">
        <v>659</v>
      </c>
      <c r="ARP253" s="256" t="s">
        <v>659</v>
      </c>
      <c r="ARQ253" s="256" t="s">
        <v>659</v>
      </c>
      <c r="ARR253" s="256" t="s">
        <v>659</v>
      </c>
      <c r="ARS253" s="256" t="s">
        <v>659</v>
      </c>
      <c r="ART253" s="256" t="s">
        <v>659</v>
      </c>
      <c r="ARU253" s="256" t="s">
        <v>659</v>
      </c>
      <c r="ARV253" s="256" t="s">
        <v>659</v>
      </c>
      <c r="ARW253" s="256" t="s">
        <v>659</v>
      </c>
      <c r="ARX253" s="256" t="s">
        <v>659</v>
      </c>
      <c r="ARY253" s="256" t="s">
        <v>659</v>
      </c>
      <c r="ARZ253" s="256" t="s">
        <v>659</v>
      </c>
      <c r="ASA253" s="256" t="s">
        <v>659</v>
      </c>
      <c r="ASB253" s="256" t="s">
        <v>659</v>
      </c>
      <c r="ASC253" s="256" t="s">
        <v>659</v>
      </c>
      <c r="ASD253" s="256" t="s">
        <v>659</v>
      </c>
      <c r="ASE253" s="256" t="s">
        <v>659</v>
      </c>
      <c r="ASF253" s="256" t="s">
        <v>659</v>
      </c>
      <c r="ASG253" s="256" t="s">
        <v>659</v>
      </c>
      <c r="ASH253" s="256" t="s">
        <v>659</v>
      </c>
      <c r="ASI253" s="256" t="s">
        <v>659</v>
      </c>
      <c r="ASJ253" s="256" t="s">
        <v>659</v>
      </c>
      <c r="ASK253" s="256" t="s">
        <v>659</v>
      </c>
      <c r="ASL253" s="256" t="s">
        <v>659</v>
      </c>
      <c r="ASM253" s="256" t="s">
        <v>659</v>
      </c>
      <c r="ASN253" s="256" t="s">
        <v>659</v>
      </c>
      <c r="ASO253" s="256" t="s">
        <v>659</v>
      </c>
      <c r="ASP253" s="256" t="s">
        <v>659</v>
      </c>
      <c r="ASQ253" s="256" t="s">
        <v>659</v>
      </c>
      <c r="ASR253" s="256" t="s">
        <v>659</v>
      </c>
      <c r="ASS253" s="256" t="s">
        <v>659</v>
      </c>
      <c r="AST253" s="256" t="s">
        <v>659</v>
      </c>
      <c r="ASU253" s="256" t="s">
        <v>659</v>
      </c>
      <c r="ASV253" s="256" t="s">
        <v>659</v>
      </c>
      <c r="ASW253" s="256" t="s">
        <v>659</v>
      </c>
      <c r="ASX253" s="256" t="s">
        <v>659</v>
      </c>
      <c r="ASY253" s="256" t="s">
        <v>659</v>
      </c>
      <c r="ASZ253" s="256" t="s">
        <v>659</v>
      </c>
      <c r="ATA253" s="256" t="s">
        <v>659</v>
      </c>
      <c r="ATB253" s="256" t="s">
        <v>659</v>
      </c>
      <c r="ATC253" s="256" t="s">
        <v>659</v>
      </c>
      <c r="ATD253" s="256" t="s">
        <v>659</v>
      </c>
      <c r="ATE253" s="256" t="s">
        <v>659</v>
      </c>
      <c r="ATF253" s="256" t="s">
        <v>659</v>
      </c>
      <c r="ATG253" s="256" t="s">
        <v>659</v>
      </c>
      <c r="ATH253" s="256" t="s">
        <v>659</v>
      </c>
      <c r="ATI253" s="256" t="s">
        <v>659</v>
      </c>
      <c r="ATJ253" s="256" t="s">
        <v>659</v>
      </c>
      <c r="ATK253" s="256" t="s">
        <v>659</v>
      </c>
      <c r="ATL253" s="256" t="s">
        <v>659</v>
      </c>
      <c r="ATM253" s="256" t="s">
        <v>659</v>
      </c>
      <c r="ATN253" s="256" t="s">
        <v>659</v>
      </c>
      <c r="ATO253" s="256" t="s">
        <v>659</v>
      </c>
      <c r="ATP253" s="256" t="s">
        <v>659</v>
      </c>
      <c r="ATQ253" s="256" t="s">
        <v>659</v>
      </c>
      <c r="ATR253" s="256" t="s">
        <v>659</v>
      </c>
      <c r="ATS253" s="256" t="s">
        <v>659</v>
      </c>
      <c r="ATT253" s="256" t="s">
        <v>659</v>
      </c>
      <c r="ATU253" s="256" t="s">
        <v>659</v>
      </c>
      <c r="ATV253" s="256" t="s">
        <v>659</v>
      </c>
      <c r="ATW253" s="256" t="s">
        <v>659</v>
      </c>
      <c r="ATX253" s="256" t="s">
        <v>659</v>
      </c>
      <c r="ATY253" s="256" t="s">
        <v>659</v>
      </c>
      <c r="ATZ253" s="256" t="s">
        <v>659</v>
      </c>
      <c r="AUA253" s="256" t="s">
        <v>659</v>
      </c>
      <c r="AUB253" s="256" t="s">
        <v>659</v>
      </c>
      <c r="AUC253" s="256" t="s">
        <v>659</v>
      </c>
      <c r="AUD253" s="256" t="s">
        <v>659</v>
      </c>
      <c r="AUE253" s="256" t="s">
        <v>659</v>
      </c>
      <c r="AUF253" s="256" t="s">
        <v>659</v>
      </c>
      <c r="AUG253" s="256" t="s">
        <v>659</v>
      </c>
      <c r="AUH253" s="256" t="s">
        <v>659</v>
      </c>
      <c r="AUI253" s="256" t="s">
        <v>659</v>
      </c>
      <c r="AUJ253" s="256" t="s">
        <v>659</v>
      </c>
      <c r="AUK253" s="256" t="s">
        <v>659</v>
      </c>
      <c r="AUL253" s="256" t="s">
        <v>659</v>
      </c>
      <c r="AUM253" s="256" t="s">
        <v>659</v>
      </c>
      <c r="AUN253" s="256" t="s">
        <v>659</v>
      </c>
      <c r="AUO253" s="256" t="s">
        <v>659</v>
      </c>
      <c r="AUP253" s="256" t="s">
        <v>659</v>
      </c>
      <c r="AUQ253" s="256" t="s">
        <v>659</v>
      </c>
      <c r="AUR253" s="256" t="s">
        <v>659</v>
      </c>
      <c r="AUS253" s="256" t="s">
        <v>659</v>
      </c>
      <c r="AUT253" s="256" t="s">
        <v>659</v>
      </c>
      <c r="AUU253" s="256" t="s">
        <v>659</v>
      </c>
      <c r="AUV253" s="256" t="s">
        <v>659</v>
      </c>
      <c r="AUW253" s="256" t="s">
        <v>659</v>
      </c>
      <c r="AUX253" s="256" t="s">
        <v>659</v>
      </c>
      <c r="AUY253" s="256" t="s">
        <v>659</v>
      </c>
      <c r="AUZ253" s="256" t="s">
        <v>659</v>
      </c>
      <c r="AVA253" s="256" t="s">
        <v>659</v>
      </c>
      <c r="AVB253" s="256" t="s">
        <v>659</v>
      </c>
      <c r="AVC253" s="256" t="s">
        <v>659</v>
      </c>
      <c r="AVD253" s="256" t="s">
        <v>659</v>
      </c>
      <c r="AVE253" s="256" t="s">
        <v>659</v>
      </c>
      <c r="AVF253" s="256" t="s">
        <v>659</v>
      </c>
      <c r="AVG253" s="256" t="s">
        <v>659</v>
      </c>
      <c r="AVH253" s="256" t="s">
        <v>659</v>
      </c>
      <c r="AVI253" s="256" t="s">
        <v>659</v>
      </c>
      <c r="AVJ253" s="256" t="s">
        <v>659</v>
      </c>
      <c r="AVK253" s="256" t="s">
        <v>659</v>
      </c>
      <c r="AVL253" s="256" t="s">
        <v>659</v>
      </c>
      <c r="AVM253" s="256" t="s">
        <v>659</v>
      </c>
      <c r="AVN253" s="256" t="s">
        <v>659</v>
      </c>
      <c r="AVO253" s="256" t="s">
        <v>659</v>
      </c>
      <c r="AVP253" s="256" t="s">
        <v>659</v>
      </c>
      <c r="AVQ253" s="256" t="s">
        <v>659</v>
      </c>
      <c r="AVR253" s="256" t="s">
        <v>659</v>
      </c>
      <c r="AVS253" s="256" t="s">
        <v>659</v>
      </c>
      <c r="AVT253" s="256" t="s">
        <v>659</v>
      </c>
      <c r="AVU253" s="256" t="s">
        <v>659</v>
      </c>
      <c r="AVV253" s="256" t="s">
        <v>659</v>
      </c>
      <c r="AVW253" s="256" t="s">
        <v>659</v>
      </c>
      <c r="AVX253" s="256" t="s">
        <v>659</v>
      </c>
      <c r="AVY253" s="256" t="s">
        <v>659</v>
      </c>
      <c r="AVZ253" s="256" t="s">
        <v>659</v>
      </c>
      <c r="AWA253" s="256" t="s">
        <v>659</v>
      </c>
      <c r="AWB253" s="256" t="s">
        <v>659</v>
      </c>
      <c r="AWC253" s="256" t="s">
        <v>659</v>
      </c>
      <c r="AWD253" s="256" t="s">
        <v>659</v>
      </c>
      <c r="AWE253" s="256" t="s">
        <v>659</v>
      </c>
      <c r="AWF253" s="256" t="s">
        <v>659</v>
      </c>
      <c r="AWG253" s="256" t="s">
        <v>659</v>
      </c>
      <c r="AWH253" s="256" t="s">
        <v>659</v>
      </c>
      <c r="AWI253" s="256" t="s">
        <v>659</v>
      </c>
      <c r="AWJ253" s="256" t="s">
        <v>659</v>
      </c>
      <c r="AWK253" s="256" t="s">
        <v>659</v>
      </c>
      <c r="AWL253" s="256" t="s">
        <v>659</v>
      </c>
      <c r="AWM253" s="256" t="s">
        <v>659</v>
      </c>
      <c r="AWN253" s="256" t="s">
        <v>659</v>
      </c>
      <c r="AWO253" s="256" t="s">
        <v>659</v>
      </c>
      <c r="AWP253" s="256" t="s">
        <v>659</v>
      </c>
      <c r="AWQ253" s="256" t="s">
        <v>659</v>
      </c>
      <c r="AWR253" s="256" t="s">
        <v>659</v>
      </c>
      <c r="AWS253" s="256" t="s">
        <v>659</v>
      </c>
      <c r="AWT253" s="256" t="s">
        <v>659</v>
      </c>
      <c r="AWU253" s="256" t="s">
        <v>659</v>
      </c>
      <c r="AWV253" s="256" t="s">
        <v>659</v>
      </c>
      <c r="AWW253" s="256" t="s">
        <v>659</v>
      </c>
      <c r="AWX253" s="256" t="s">
        <v>659</v>
      </c>
      <c r="AWY253" s="256" t="s">
        <v>659</v>
      </c>
      <c r="AWZ253" s="256" t="s">
        <v>659</v>
      </c>
      <c r="AXA253" s="256" t="s">
        <v>659</v>
      </c>
      <c r="AXB253" s="256" t="s">
        <v>659</v>
      </c>
      <c r="AXC253" s="256" t="s">
        <v>659</v>
      </c>
      <c r="AXD253" s="256" t="s">
        <v>659</v>
      </c>
      <c r="AXE253" s="256" t="s">
        <v>659</v>
      </c>
      <c r="AXF253" s="256" t="s">
        <v>659</v>
      </c>
      <c r="AXG253" s="256" t="s">
        <v>659</v>
      </c>
      <c r="AXH253" s="256" t="s">
        <v>659</v>
      </c>
      <c r="AXI253" s="256" t="s">
        <v>659</v>
      </c>
      <c r="AXJ253" s="256" t="s">
        <v>659</v>
      </c>
      <c r="AXK253" s="256" t="s">
        <v>659</v>
      </c>
      <c r="AXL253" s="256" t="s">
        <v>659</v>
      </c>
      <c r="AXM253" s="256" t="s">
        <v>659</v>
      </c>
      <c r="AXN253" s="256" t="s">
        <v>659</v>
      </c>
      <c r="AXO253" s="256" t="s">
        <v>659</v>
      </c>
      <c r="AXP253" s="256" t="s">
        <v>659</v>
      </c>
      <c r="AXQ253" s="256" t="s">
        <v>659</v>
      </c>
      <c r="AXR253" s="256" t="s">
        <v>659</v>
      </c>
      <c r="AXS253" s="256" t="s">
        <v>659</v>
      </c>
      <c r="AXT253" s="256" t="s">
        <v>659</v>
      </c>
      <c r="AXU253" s="256" t="s">
        <v>659</v>
      </c>
      <c r="AXV253" s="256" t="s">
        <v>659</v>
      </c>
      <c r="AXW253" s="256" t="s">
        <v>659</v>
      </c>
      <c r="AXX253" s="256" t="s">
        <v>659</v>
      </c>
      <c r="AXY253" s="256" t="s">
        <v>659</v>
      </c>
      <c r="AXZ253" s="256" t="s">
        <v>659</v>
      </c>
      <c r="AYA253" s="256" t="s">
        <v>659</v>
      </c>
      <c r="AYB253" s="256" t="s">
        <v>659</v>
      </c>
      <c r="AYC253" s="256" t="s">
        <v>659</v>
      </c>
      <c r="AYD253" s="256" t="s">
        <v>659</v>
      </c>
      <c r="AYE253" s="256" t="s">
        <v>659</v>
      </c>
      <c r="AYF253" s="256" t="s">
        <v>659</v>
      </c>
      <c r="AYG253" s="256" t="s">
        <v>659</v>
      </c>
      <c r="AYH253" s="256" t="s">
        <v>659</v>
      </c>
      <c r="AYI253" s="256" t="s">
        <v>659</v>
      </c>
      <c r="AYJ253" s="256" t="s">
        <v>659</v>
      </c>
      <c r="AYK253" s="256" t="s">
        <v>659</v>
      </c>
      <c r="AYL253" s="256" t="s">
        <v>659</v>
      </c>
      <c r="AYM253" s="256" t="s">
        <v>659</v>
      </c>
      <c r="AYN253" s="256" t="s">
        <v>659</v>
      </c>
      <c r="AYO253" s="256" t="s">
        <v>659</v>
      </c>
      <c r="AYP253" s="256" t="s">
        <v>659</v>
      </c>
      <c r="AYQ253" s="256" t="s">
        <v>659</v>
      </c>
      <c r="AYR253" s="256" t="s">
        <v>659</v>
      </c>
      <c r="AYS253" s="256" t="s">
        <v>659</v>
      </c>
      <c r="AYT253" s="256" t="s">
        <v>659</v>
      </c>
      <c r="AYU253" s="256" t="s">
        <v>659</v>
      </c>
      <c r="AYV253" s="256" t="s">
        <v>659</v>
      </c>
      <c r="AYW253" s="256" t="s">
        <v>659</v>
      </c>
      <c r="AYX253" s="256" t="s">
        <v>659</v>
      </c>
      <c r="AYY253" s="256" t="s">
        <v>659</v>
      </c>
      <c r="AYZ253" s="256" t="s">
        <v>659</v>
      </c>
      <c r="AZA253" s="256" t="s">
        <v>659</v>
      </c>
      <c r="AZB253" s="256" t="s">
        <v>659</v>
      </c>
      <c r="AZC253" s="256" t="s">
        <v>659</v>
      </c>
      <c r="AZD253" s="256" t="s">
        <v>659</v>
      </c>
      <c r="AZE253" s="256" t="s">
        <v>659</v>
      </c>
      <c r="AZF253" s="256" t="s">
        <v>659</v>
      </c>
      <c r="AZG253" s="256" t="s">
        <v>659</v>
      </c>
      <c r="AZH253" s="256" t="s">
        <v>659</v>
      </c>
      <c r="AZI253" s="256" t="s">
        <v>659</v>
      </c>
      <c r="AZJ253" s="256" t="s">
        <v>659</v>
      </c>
      <c r="AZK253" s="256" t="s">
        <v>659</v>
      </c>
      <c r="AZL253" s="256" t="s">
        <v>659</v>
      </c>
      <c r="AZM253" s="256" t="s">
        <v>659</v>
      </c>
      <c r="AZN253" s="256" t="s">
        <v>659</v>
      </c>
      <c r="AZO253" s="256" t="s">
        <v>659</v>
      </c>
      <c r="AZP253" s="256" t="s">
        <v>659</v>
      </c>
      <c r="AZQ253" s="256" t="s">
        <v>659</v>
      </c>
      <c r="AZR253" s="256" t="s">
        <v>659</v>
      </c>
      <c r="AZS253" s="256" t="s">
        <v>659</v>
      </c>
      <c r="AZT253" s="256" t="s">
        <v>659</v>
      </c>
      <c r="AZU253" s="256" t="s">
        <v>659</v>
      </c>
      <c r="AZV253" s="256" t="s">
        <v>659</v>
      </c>
      <c r="AZW253" s="256" t="s">
        <v>659</v>
      </c>
      <c r="AZX253" s="256" t="s">
        <v>659</v>
      </c>
      <c r="AZY253" s="256" t="s">
        <v>659</v>
      </c>
      <c r="AZZ253" s="256" t="s">
        <v>659</v>
      </c>
      <c r="BAA253" s="256" t="s">
        <v>659</v>
      </c>
      <c r="BAB253" s="256" t="s">
        <v>659</v>
      </c>
      <c r="BAC253" s="256" t="s">
        <v>659</v>
      </c>
      <c r="BAD253" s="256" t="s">
        <v>659</v>
      </c>
      <c r="BAE253" s="256" t="s">
        <v>659</v>
      </c>
      <c r="BAF253" s="256" t="s">
        <v>659</v>
      </c>
      <c r="BAG253" s="256" t="s">
        <v>659</v>
      </c>
      <c r="BAH253" s="256" t="s">
        <v>659</v>
      </c>
      <c r="BAI253" s="256" t="s">
        <v>659</v>
      </c>
      <c r="BAJ253" s="256" t="s">
        <v>659</v>
      </c>
      <c r="BAK253" s="256" t="s">
        <v>659</v>
      </c>
      <c r="BAL253" s="256" t="s">
        <v>659</v>
      </c>
      <c r="BAM253" s="256" t="s">
        <v>659</v>
      </c>
      <c r="BAN253" s="256" t="s">
        <v>659</v>
      </c>
      <c r="BAO253" s="256" t="s">
        <v>659</v>
      </c>
      <c r="BAP253" s="256" t="s">
        <v>659</v>
      </c>
      <c r="BAQ253" s="256" t="s">
        <v>659</v>
      </c>
      <c r="BAR253" s="256" t="s">
        <v>659</v>
      </c>
      <c r="BAS253" s="256" t="s">
        <v>659</v>
      </c>
      <c r="BAT253" s="256" t="s">
        <v>659</v>
      </c>
      <c r="BAU253" s="256" t="s">
        <v>659</v>
      </c>
      <c r="BAV253" s="256" t="s">
        <v>659</v>
      </c>
      <c r="BAW253" s="256" t="s">
        <v>659</v>
      </c>
      <c r="BAX253" s="256" t="s">
        <v>659</v>
      </c>
      <c r="BAY253" s="256" t="s">
        <v>659</v>
      </c>
      <c r="BAZ253" s="256" t="s">
        <v>659</v>
      </c>
      <c r="BBA253" s="256" t="s">
        <v>659</v>
      </c>
      <c r="BBB253" s="256" t="s">
        <v>659</v>
      </c>
      <c r="BBC253" s="256" t="s">
        <v>659</v>
      </c>
      <c r="BBD253" s="256" t="s">
        <v>659</v>
      </c>
      <c r="BBE253" s="256" t="s">
        <v>659</v>
      </c>
      <c r="BBF253" s="256" t="s">
        <v>659</v>
      </c>
      <c r="BBG253" s="256" t="s">
        <v>659</v>
      </c>
      <c r="BBH253" s="256" t="s">
        <v>659</v>
      </c>
      <c r="BBI253" s="256" t="s">
        <v>659</v>
      </c>
      <c r="BBJ253" s="256" t="s">
        <v>659</v>
      </c>
      <c r="BBK253" s="256" t="s">
        <v>659</v>
      </c>
      <c r="BBL253" s="256" t="s">
        <v>659</v>
      </c>
      <c r="BBM253" s="256" t="s">
        <v>659</v>
      </c>
      <c r="BBN253" s="256" t="s">
        <v>659</v>
      </c>
      <c r="BBO253" s="256" t="s">
        <v>659</v>
      </c>
      <c r="BBP253" s="256" t="s">
        <v>659</v>
      </c>
      <c r="BBQ253" s="256" t="s">
        <v>659</v>
      </c>
      <c r="BBR253" s="256" t="s">
        <v>659</v>
      </c>
      <c r="BBS253" s="256" t="s">
        <v>659</v>
      </c>
      <c r="BBT253" s="256" t="s">
        <v>659</v>
      </c>
      <c r="BBU253" s="256" t="s">
        <v>659</v>
      </c>
      <c r="BBV253" s="256" t="s">
        <v>659</v>
      </c>
      <c r="BBW253" s="256" t="s">
        <v>659</v>
      </c>
      <c r="BBX253" s="256" t="s">
        <v>659</v>
      </c>
      <c r="BBY253" s="256" t="s">
        <v>659</v>
      </c>
      <c r="BBZ253" s="256" t="s">
        <v>659</v>
      </c>
      <c r="BCA253" s="256" t="s">
        <v>659</v>
      </c>
      <c r="BCB253" s="256" t="s">
        <v>659</v>
      </c>
      <c r="BCC253" s="256" t="s">
        <v>659</v>
      </c>
      <c r="BCD253" s="256" t="s">
        <v>659</v>
      </c>
      <c r="BCE253" s="256" t="s">
        <v>659</v>
      </c>
      <c r="BCF253" s="256" t="s">
        <v>659</v>
      </c>
      <c r="BCG253" s="256" t="s">
        <v>659</v>
      </c>
      <c r="BCH253" s="256" t="s">
        <v>659</v>
      </c>
      <c r="BCI253" s="256" t="s">
        <v>659</v>
      </c>
      <c r="BCJ253" s="256" t="s">
        <v>659</v>
      </c>
      <c r="BCK253" s="256" t="s">
        <v>659</v>
      </c>
      <c r="BCL253" s="256" t="s">
        <v>659</v>
      </c>
      <c r="BCM253" s="256" t="s">
        <v>659</v>
      </c>
      <c r="BCN253" s="256" t="s">
        <v>659</v>
      </c>
      <c r="BCO253" s="256" t="s">
        <v>659</v>
      </c>
      <c r="BCP253" s="256" t="s">
        <v>659</v>
      </c>
      <c r="BCQ253" s="256" t="s">
        <v>659</v>
      </c>
      <c r="BCR253" s="256" t="s">
        <v>659</v>
      </c>
      <c r="BCS253" s="256" t="s">
        <v>659</v>
      </c>
      <c r="BCT253" s="256" t="s">
        <v>659</v>
      </c>
      <c r="BCU253" s="256" t="s">
        <v>659</v>
      </c>
      <c r="BCV253" s="256" t="s">
        <v>659</v>
      </c>
      <c r="BCW253" s="256" t="s">
        <v>659</v>
      </c>
      <c r="BCX253" s="256" t="s">
        <v>659</v>
      </c>
      <c r="BCY253" s="256" t="s">
        <v>659</v>
      </c>
      <c r="BCZ253" s="256" t="s">
        <v>659</v>
      </c>
      <c r="BDA253" s="256" t="s">
        <v>659</v>
      </c>
      <c r="BDB253" s="256" t="s">
        <v>659</v>
      </c>
      <c r="BDC253" s="256" t="s">
        <v>659</v>
      </c>
      <c r="BDD253" s="256" t="s">
        <v>659</v>
      </c>
      <c r="BDE253" s="256" t="s">
        <v>659</v>
      </c>
      <c r="BDF253" s="256" t="s">
        <v>659</v>
      </c>
      <c r="BDG253" s="256" t="s">
        <v>659</v>
      </c>
      <c r="BDH253" s="256" t="s">
        <v>659</v>
      </c>
      <c r="BDI253" s="256" t="s">
        <v>659</v>
      </c>
      <c r="BDJ253" s="256" t="s">
        <v>659</v>
      </c>
      <c r="BDK253" s="256" t="s">
        <v>659</v>
      </c>
      <c r="BDL253" s="256" t="s">
        <v>659</v>
      </c>
      <c r="BDM253" s="256" t="s">
        <v>659</v>
      </c>
      <c r="BDN253" s="256" t="s">
        <v>659</v>
      </c>
      <c r="BDO253" s="256" t="s">
        <v>659</v>
      </c>
      <c r="BDP253" s="256" t="s">
        <v>659</v>
      </c>
      <c r="BDQ253" s="256" t="s">
        <v>659</v>
      </c>
      <c r="BDR253" s="256" t="s">
        <v>659</v>
      </c>
      <c r="BDS253" s="256" t="s">
        <v>659</v>
      </c>
      <c r="BDT253" s="256" t="s">
        <v>659</v>
      </c>
      <c r="BDU253" s="256" t="s">
        <v>659</v>
      </c>
      <c r="BDV253" s="256" t="s">
        <v>659</v>
      </c>
      <c r="BDW253" s="256" t="s">
        <v>659</v>
      </c>
      <c r="BDX253" s="256" t="s">
        <v>659</v>
      </c>
      <c r="BDY253" s="256" t="s">
        <v>659</v>
      </c>
      <c r="BDZ253" s="256" t="s">
        <v>659</v>
      </c>
      <c r="BEA253" s="256" t="s">
        <v>659</v>
      </c>
      <c r="BEB253" s="256" t="s">
        <v>659</v>
      </c>
      <c r="BEC253" s="256" t="s">
        <v>659</v>
      </c>
      <c r="BED253" s="256" t="s">
        <v>659</v>
      </c>
      <c r="BEE253" s="256" t="s">
        <v>659</v>
      </c>
      <c r="BEF253" s="256" t="s">
        <v>659</v>
      </c>
      <c r="BEG253" s="256" t="s">
        <v>659</v>
      </c>
      <c r="BEH253" s="256" t="s">
        <v>659</v>
      </c>
      <c r="BEI253" s="256" t="s">
        <v>659</v>
      </c>
      <c r="BEJ253" s="256" t="s">
        <v>659</v>
      </c>
      <c r="BEK253" s="256" t="s">
        <v>659</v>
      </c>
      <c r="BEL253" s="256" t="s">
        <v>659</v>
      </c>
      <c r="BEM253" s="256" t="s">
        <v>659</v>
      </c>
      <c r="BEN253" s="256" t="s">
        <v>659</v>
      </c>
      <c r="BEO253" s="256" t="s">
        <v>659</v>
      </c>
      <c r="BEP253" s="256" t="s">
        <v>659</v>
      </c>
      <c r="BEQ253" s="256" t="s">
        <v>659</v>
      </c>
      <c r="BER253" s="256" t="s">
        <v>659</v>
      </c>
      <c r="BES253" s="256" t="s">
        <v>659</v>
      </c>
      <c r="BET253" s="256" t="s">
        <v>659</v>
      </c>
      <c r="BEU253" s="256" t="s">
        <v>659</v>
      </c>
      <c r="BEV253" s="256" t="s">
        <v>659</v>
      </c>
      <c r="BEW253" s="256" t="s">
        <v>659</v>
      </c>
      <c r="BEX253" s="256" t="s">
        <v>659</v>
      </c>
      <c r="BEY253" s="256" t="s">
        <v>659</v>
      </c>
      <c r="BEZ253" s="256" t="s">
        <v>659</v>
      </c>
      <c r="BFA253" s="256" t="s">
        <v>659</v>
      </c>
      <c r="BFB253" s="256" t="s">
        <v>659</v>
      </c>
      <c r="BFC253" s="256" t="s">
        <v>659</v>
      </c>
      <c r="BFD253" s="256" t="s">
        <v>659</v>
      </c>
      <c r="BFE253" s="256" t="s">
        <v>659</v>
      </c>
      <c r="BFF253" s="256" t="s">
        <v>659</v>
      </c>
      <c r="BFG253" s="256" t="s">
        <v>659</v>
      </c>
      <c r="BFH253" s="256" t="s">
        <v>659</v>
      </c>
      <c r="BFI253" s="256" t="s">
        <v>659</v>
      </c>
      <c r="BFJ253" s="256" t="s">
        <v>659</v>
      </c>
      <c r="BFK253" s="256" t="s">
        <v>659</v>
      </c>
      <c r="BFL253" s="256" t="s">
        <v>659</v>
      </c>
      <c r="BFM253" s="256" t="s">
        <v>659</v>
      </c>
      <c r="BFN253" s="256" t="s">
        <v>659</v>
      </c>
      <c r="BFO253" s="256" t="s">
        <v>659</v>
      </c>
      <c r="BFP253" s="256" t="s">
        <v>659</v>
      </c>
      <c r="BFQ253" s="256" t="s">
        <v>659</v>
      </c>
      <c r="BFR253" s="256" t="s">
        <v>659</v>
      </c>
      <c r="BFS253" s="256" t="s">
        <v>659</v>
      </c>
      <c r="BFT253" s="256" t="s">
        <v>659</v>
      </c>
      <c r="BFU253" s="256" t="s">
        <v>659</v>
      </c>
      <c r="BFV253" s="256" t="s">
        <v>659</v>
      </c>
      <c r="BFW253" s="256" t="s">
        <v>659</v>
      </c>
      <c r="BFX253" s="256" t="s">
        <v>659</v>
      </c>
      <c r="BFY253" s="256" t="s">
        <v>659</v>
      </c>
      <c r="BFZ253" s="256" t="s">
        <v>659</v>
      </c>
      <c r="BGA253" s="256" t="s">
        <v>659</v>
      </c>
      <c r="BGB253" s="256" t="s">
        <v>659</v>
      </c>
      <c r="BGC253" s="256" t="s">
        <v>659</v>
      </c>
      <c r="BGD253" s="256" t="s">
        <v>659</v>
      </c>
      <c r="BGE253" s="256" t="s">
        <v>659</v>
      </c>
      <c r="BGF253" s="256" t="s">
        <v>659</v>
      </c>
      <c r="BGG253" s="256" t="s">
        <v>659</v>
      </c>
      <c r="BGH253" s="256" t="s">
        <v>659</v>
      </c>
      <c r="BGI253" s="256" t="s">
        <v>659</v>
      </c>
      <c r="BGJ253" s="256" t="s">
        <v>659</v>
      </c>
      <c r="BGK253" s="256" t="s">
        <v>659</v>
      </c>
      <c r="BGL253" s="256" t="s">
        <v>659</v>
      </c>
      <c r="BGM253" s="256" t="s">
        <v>659</v>
      </c>
      <c r="BGN253" s="256" t="s">
        <v>659</v>
      </c>
      <c r="BGO253" s="256" t="s">
        <v>659</v>
      </c>
      <c r="BGP253" s="256" t="s">
        <v>659</v>
      </c>
      <c r="BGQ253" s="256" t="s">
        <v>659</v>
      </c>
      <c r="BGR253" s="256" t="s">
        <v>659</v>
      </c>
      <c r="BGS253" s="256" t="s">
        <v>659</v>
      </c>
      <c r="BGT253" s="256" t="s">
        <v>659</v>
      </c>
      <c r="BGU253" s="256" t="s">
        <v>659</v>
      </c>
      <c r="BGV253" s="256" t="s">
        <v>659</v>
      </c>
      <c r="BGW253" s="256" t="s">
        <v>659</v>
      </c>
      <c r="BGX253" s="256" t="s">
        <v>659</v>
      </c>
      <c r="BGY253" s="256" t="s">
        <v>659</v>
      </c>
      <c r="BGZ253" s="256" t="s">
        <v>659</v>
      </c>
      <c r="BHA253" s="256" t="s">
        <v>659</v>
      </c>
      <c r="BHB253" s="256" t="s">
        <v>659</v>
      </c>
      <c r="BHC253" s="256" t="s">
        <v>659</v>
      </c>
      <c r="BHD253" s="256" t="s">
        <v>659</v>
      </c>
      <c r="BHE253" s="256" t="s">
        <v>659</v>
      </c>
      <c r="BHF253" s="256" t="s">
        <v>659</v>
      </c>
      <c r="BHG253" s="256" t="s">
        <v>659</v>
      </c>
      <c r="BHH253" s="256" t="s">
        <v>659</v>
      </c>
      <c r="BHI253" s="256" t="s">
        <v>659</v>
      </c>
      <c r="BHJ253" s="256" t="s">
        <v>659</v>
      </c>
      <c r="BHK253" s="256" t="s">
        <v>659</v>
      </c>
      <c r="BHL253" s="256" t="s">
        <v>659</v>
      </c>
      <c r="BHM253" s="256" t="s">
        <v>659</v>
      </c>
      <c r="BHN253" s="256" t="s">
        <v>659</v>
      </c>
      <c r="BHO253" s="256" t="s">
        <v>659</v>
      </c>
      <c r="BHP253" s="256" t="s">
        <v>659</v>
      </c>
      <c r="BHQ253" s="256" t="s">
        <v>659</v>
      </c>
      <c r="BHR253" s="256" t="s">
        <v>659</v>
      </c>
      <c r="BHS253" s="256" t="s">
        <v>659</v>
      </c>
      <c r="BHT253" s="256" t="s">
        <v>659</v>
      </c>
      <c r="BHU253" s="256" t="s">
        <v>659</v>
      </c>
      <c r="BHV253" s="256" t="s">
        <v>659</v>
      </c>
      <c r="BHW253" s="256" t="s">
        <v>659</v>
      </c>
      <c r="BHX253" s="256" t="s">
        <v>659</v>
      </c>
      <c r="BHY253" s="256" t="s">
        <v>659</v>
      </c>
      <c r="BHZ253" s="256" t="s">
        <v>659</v>
      </c>
      <c r="BIA253" s="256" t="s">
        <v>659</v>
      </c>
      <c r="BIB253" s="256" t="s">
        <v>659</v>
      </c>
      <c r="BIC253" s="256" t="s">
        <v>659</v>
      </c>
      <c r="BID253" s="256" t="s">
        <v>659</v>
      </c>
      <c r="BIE253" s="256" t="s">
        <v>659</v>
      </c>
      <c r="BIF253" s="256" t="s">
        <v>659</v>
      </c>
      <c r="BIG253" s="256" t="s">
        <v>659</v>
      </c>
      <c r="BIH253" s="256" t="s">
        <v>659</v>
      </c>
      <c r="BII253" s="256" t="s">
        <v>659</v>
      </c>
      <c r="BIJ253" s="256" t="s">
        <v>659</v>
      </c>
      <c r="BIK253" s="256" t="s">
        <v>659</v>
      </c>
      <c r="BIL253" s="256" t="s">
        <v>659</v>
      </c>
      <c r="BIM253" s="256" t="s">
        <v>659</v>
      </c>
      <c r="BIN253" s="256" t="s">
        <v>659</v>
      </c>
      <c r="BIO253" s="256" t="s">
        <v>659</v>
      </c>
      <c r="BIP253" s="256" t="s">
        <v>659</v>
      </c>
      <c r="BIQ253" s="256" t="s">
        <v>659</v>
      </c>
      <c r="BIR253" s="256" t="s">
        <v>659</v>
      </c>
      <c r="BIS253" s="256" t="s">
        <v>659</v>
      </c>
      <c r="BIT253" s="256" t="s">
        <v>659</v>
      </c>
      <c r="BIU253" s="256" t="s">
        <v>659</v>
      </c>
      <c r="BIV253" s="256" t="s">
        <v>659</v>
      </c>
      <c r="BIW253" s="256" t="s">
        <v>659</v>
      </c>
      <c r="BIX253" s="256" t="s">
        <v>659</v>
      </c>
      <c r="BIY253" s="256" t="s">
        <v>659</v>
      </c>
      <c r="BIZ253" s="256" t="s">
        <v>659</v>
      </c>
      <c r="BJA253" s="256" t="s">
        <v>659</v>
      </c>
      <c r="BJB253" s="256" t="s">
        <v>659</v>
      </c>
      <c r="BJC253" s="256" t="s">
        <v>659</v>
      </c>
      <c r="BJD253" s="256" t="s">
        <v>659</v>
      </c>
      <c r="BJE253" s="256" t="s">
        <v>659</v>
      </c>
      <c r="BJF253" s="256" t="s">
        <v>659</v>
      </c>
      <c r="BJG253" s="256" t="s">
        <v>659</v>
      </c>
      <c r="BJH253" s="256" t="s">
        <v>659</v>
      </c>
      <c r="BJI253" s="256" t="s">
        <v>659</v>
      </c>
      <c r="BJJ253" s="256" t="s">
        <v>659</v>
      </c>
      <c r="BJK253" s="256" t="s">
        <v>659</v>
      </c>
      <c r="BJL253" s="256" t="s">
        <v>659</v>
      </c>
      <c r="BJM253" s="256" t="s">
        <v>659</v>
      </c>
      <c r="BJN253" s="256" t="s">
        <v>659</v>
      </c>
      <c r="BJO253" s="256" t="s">
        <v>659</v>
      </c>
      <c r="BJP253" s="256" t="s">
        <v>659</v>
      </c>
      <c r="BJQ253" s="256" t="s">
        <v>659</v>
      </c>
      <c r="BJR253" s="256" t="s">
        <v>659</v>
      </c>
      <c r="BJS253" s="256" t="s">
        <v>659</v>
      </c>
      <c r="BJT253" s="256" t="s">
        <v>659</v>
      </c>
      <c r="BJU253" s="256" t="s">
        <v>659</v>
      </c>
      <c r="BJV253" s="256" t="s">
        <v>659</v>
      </c>
      <c r="BJW253" s="256" t="s">
        <v>659</v>
      </c>
      <c r="BJX253" s="256" t="s">
        <v>659</v>
      </c>
      <c r="BJY253" s="256" t="s">
        <v>659</v>
      </c>
      <c r="BJZ253" s="256" t="s">
        <v>659</v>
      </c>
      <c r="BKA253" s="256" t="s">
        <v>659</v>
      </c>
      <c r="BKB253" s="256" t="s">
        <v>659</v>
      </c>
      <c r="BKC253" s="256" t="s">
        <v>659</v>
      </c>
      <c r="BKD253" s="256" t="s">
        <v>659</v>
      </c>
      <c r="BKE253" s="256" t="s">
        <v>659</v>
      </c>
      <c r="BKF253" s="256" t="s">
        <v>659</v>
      </c>
      <c r="BKG253" s="256" t="s">
        <v>659</v>
      </c>
      <c r="BKH253" s="256" t="s">
        <v>659</v>
      </c>
      <c r="BKI253" s="256" t="s">
        <v>659</v>
      </c>
      <c r="BKJ253" s="256" t="s">
        <v>659</v>
      </c>
      <c r="BKK253" s="256" t="s">
        <v>659</v>
      </c>
      <c r="BKL253" s="256" t="s">
        <v>659</v>
      </c>
      <c r="BKM253" s="256" t="s">
        <v>659</v>
      </c>
      <c r="BKN253" s="256" t="s">
        <v>659</v>
      </c>
      <c r="BKO253" s="256" t="s">
        <v>659</v>
      </c>
      <c r="BKP253" s="256" t="s">
        <v>659</v>
      </c>
      <c r="BKQ253" s="256" t="s">
        <v>659</v>
      </c>
      <c r="BKR253" s="256" t="s">
        <v>659</v>
      </c>
      <c r="BKS253" s="256" t="s">
        <v>659</v>
      </c>
      <c r="BKT253" s="256" t="s">
        <v>659</v>
      </c>
      <c r="BKU253" s="256" t="s">
        <v>659</v>
      </c>
      <c r="BKV253" s="256" t="s">
        <v>659</v>
      </c>
      <c r="BKW253" s="256" t="s">
        <v>659</v>
      </c>
      <c r="BKX253" s="256" t="s">
        <v>659</v>
      </c>
      <c r="BKY253" s="256" t="s">
        <v>659</v>
      </c>
      <c r="BKZ253" s="256" t="s">
        <v>659</v>
      </c>
      <c r="BLA253" s="256" t="s">
        <v>659</v>
      </c>
      <c r="BLB253" s="256" t="s">
        <v>659</v>
      </c>
      <c r="BLC253" s="256" t="s">
        <v>659</v>
      </c>
      <c r="BLD253" s="256" t="s">
        <v>659</v>
      </c>
      <c r="BLE253" s="256" t="s">
        <v>659</v>
      </c>
      <c r="BLF253" s="256" t="s">
        <v>659</v>
      </c>
      <c r="BLG253" s="256" t="s">
        <v>659</v>
      </c>
      <c r="BLH253" s="256" t="s">
        <v>659</v>
      </c>
      <c r="BLI253" s="256" t="s">
        <v>659</v>
      </c>
      <c r="BLJ253" s="256" t="s">
        <v>659</v>
      </c>
      <c r="BLK253" s="256" t="s">
        <v>659</v>
      </c>
      <c r="BLL253" s="256" t="s">
        <v>659</v>
      </c>
      <c r="BLM253" s="256" t="s">
        <v>659</v>
      </c>
      <c r="BLN253" s="256" t="s">
        <v>659</v>
      </c>
      <c r="BLO253" s="256" t="s">
        <v>659</v>
      </c>
      <c r="BLP253" s="256" t="s">
        <v>659</v>
      </c>
      <c r="BLQ253" s="256" t="s">
        <v>659</v>
      </c>
      <c r="BLR253" s="256" t="s">
        <v>659</v>
      </c>
      <c r="BLS253" s="256" t="s">
        <v>659</v>
      </c>
      <c r="BLT253" s="256" t="s">
        <v>659</v>
      </c>
      <c r="BLU253" s="256" t="s">
        <v>659</v>
      </c>
      <c r="BLV253" s="256" t="s">
        <v>659</v>
      </c>
      <c r="BLW253" s="256" t="s">
        <v>659</v>
      </c>
      <c r="BLX253" s="256" t="s">
        <v>659</v>
      </c>
      <c r="BLY253" s="256" t="s">
        <v>659</v>
      </c>
      <c r="BLZ253" s="256" t="s">
        <v>659</v>
      </c>
      <c r="BMA253" s="256" t="s">
        <v>659</v>
      </c>
      <c r="BMB253" s="256" t="s">
        <v>659</v>
      </c>
      <c r="BMC253" s="256" t="s">
        <v>659</v>
      </c>
      <c r="BMD253" s="256" t="s">
        <v>659</v>
      </c>
      <c r="BME253" s="256" t="s">
        <v>659</v>
      </c>
      <c r="BMF253" s="256" t="s">
        <v>659</v>
      </c>
      <c r="BMG253" s="256" t="s">
        <v>659</v>
      </c>
      <c r="BMH253" s="256" t="s">
        <v>659</v>
      </c>
      <c r="BMI253" s="256" t="s">
        <v>659</v>
      </c>
      <c r="BMJ253" s="256" t="s">
        <v>659</v>
      </c>
      <c r="BMK253" s="256" t="s">
        <v>659</v>
      </c>
      <c r="BML253" s="256" t="s">
        <v>659</v>
      </c>
      <c r="BMM253" s="256" t="s">
        <v>659</v>
      </c>
      <c r="BMN253" s="256" t="s">
        <v>659</v>
      </c>
      <c r="BMO253" s="256" t="s">
        <v>659</v>
      </c>
      <c r="BMP253" s="256" t="s">
        <v>659</v>
      </c>
      <c r="BMQ253" s="256" t="s">
        <v>659</v>
      </c>
      <c r="BMR253" s="256" t="s">
        <v>659</v>
      </c>
      <c r="BMS253" s="256" t="s">
        <v>659</v>
      </c>
      <c r="BMT253" s="256" t="s">
        <v>659</v>
      </c>
      <c r="BMU253" s="256" t="s">
        <v>659</v>
      </c>
      <c r="BMV253" s="256" t="s">
        <v>659</v>
      </c>
      <c r="BMW253" s="256" t="s">
        <v>659</v>
      </c>
      <c r="BMX253" s="256" t="s">
        <v>659</v>
      </c>
      <c r="BMY253" s="256" t="s">
        <v>659</v>
      </c>
      <c r="BMZ253" s="256" t="s">
        <v>659</v>
      </c>
      <c r="BNA253" s="256" t="s">
        <v>659</v>
      </c>
      <c r="BNB253" s="256" t="s">
        <v>659</v>
      </c>
      <c r="BNC253" s="256" t="s">
        <v>659</v>
      </c>
      <c r="BND253" s="256" t="s">
        <v>659</v>
      </c>
      <c r="BNE253" s="256" t="s">
        <v>659</v>
      </c>
      <c r="BNF253" s="256" t="s">
        <v>659</v>
      </c>
      <c r="BNG253" s="256" t="s">
        <v>659</v>
      </c>
      <c r="BNH253" s="256" t="s">
        <v>659</v>
      </c>
      <c r="BNI253" s="256" t="s">
        <v>659</v>
      </c>
      <c r="BNJ253" s="256" t="s">
        <v>659</v>
      </c>
      <c r="BNK253" s="256" t="s">
        <v>659</v>
      </c>
      <c r="BNL253" s="256" t="s">
        <v>659</v>
      </c>
      <c r="BNM253" s="256" t="s">
        <v>659</v>
      </c>
      <c r="BNN253" s="256" t="s">
        <v>659</v>
      </c>
      <c r="BNO253" s="256" t="s">
        <v>659</v>
      </c>
      <c r="BNP253" s="256" t="s">
        <v>659</v>
      </c>
      <c r="BNQ253" s="256" t="s">
        <v>659</v>
      </c>
      <c r="BNR253" s="256" t="s">
        <v>659</v>
      </c>
      <c r="BNS253" s="256" t="s">
        <v>659</v>
      </c>
      <c r="BNT253" s="256" t="s">
        <v>659</v>
      </c>
      <c r="BNU253" s="256" t="s">
        <v>659</v>
      </c>
      <c r="BNV253" s="256" t="s">
        <v>659</v>
      </c>
      <c r="BNW253" s="256" t="s">
        <v>659</v>
      </c>
      <c r="BNX253" s="256" t="s">
        <v>659</v>
      </c>
      <c r="BNY253" s="256" t="s">
        <v>659</v>
      </c>
      <c r="BNZ253" s="256" t="s">
        <v>659</v>
      </c>
      <c r="BOA253" s="256" t="s">
        <v>659</v>
      </c>
      <c r="BOB253" s="256" t="s">
        <v>659</v>
      </c>
      <c r="BOC253" s="256" t="s">
        <v>659</v>
      </c>
      <c r="BOD253" s="256" t="s">
        <v>659</v>
      </c>
      <c r="BOE253" s="256" t="s">
        <v>659</v>
      </c>
      <c r="BOF253" s="256" t="s">
        <v>659</v>
      </c>
      <c r="BOG253" s="256" t="s">
        <v>659</v>
      </c>
      <c r="BOH253" s="256" t="s">
        <v>659</v>
      </c>
      <c r="BOI253" s="256" t="s">
        <v>659</v>
      </c>
      <c r="BOJ253" s="256" t="s">
        <v>659</v>
      </c>
      <c r="BOK253" s="256" t="s">
        <v>659</v>
      </c>
      <c r="BOL253" s="256" t="s">
        <v>659</v>
      </c>
      <c r="BOM253" s="256" t="s">
        <v>659</v>
      </c>
      <c r="BON253" s="256" t="s">
        <v>659</v>
      </c>
      <c r="BOO253" s="256" t="s">
        <v>659</v>
      </c>
      <c r="BOP253" s="256" t="s">
        <v>659</v>
      </c>
      <c r="BOQ253" s="256" t="s">
        <v>659</v>
      </c>
      <c r="BOR253" s="256" t="s">
        <v>659</v>
      </c>
      <c r="BOS253" s="256" t="s">
        <v>659</v>
      </c>
      <c r="BOT253" s="256" t="s">
        <v>659</v>
      </c>
      <c r="BOU253" s="256" t="s">
        <v>659</v>
      </c>
      <c r="BOV253" s="256" t="s">
        <v>659</v>
      </c>
      <c r="BOW253" s="256" t="s">
        <v>659</v>
      </c>
      <c r="BOX253" s="256" t="s">
        <v>659</v>
      </c>
      <c r="BOY253" s="256" t="s">
        <v>659</v>
      </c>
      <c r="BOZ253" s="256" t="s">
        <v>659</v>
      </c>
      <c r="BPA253" s="256" t="s">
        <v>659</v>
      </c>
      <c r="BPB253" s="256" t="s">
        <v>659</v>
      </c>
      <c r="BPC253" s="256" t="s">
        <v>659</v>
      </c>
      <c r="BPD253" s="256" t="s">
        <v>659</v>
      </c>
      <c r="BPE253" s="256" t="s">
        <v>659</v>
      </c>
      <c r="BPF253" s="256" t="s">
        <v>659</v>
      </c>
      <c r="BPG253" s="256" t="s">
        <v>659</v>
      </c>
      <c r="BPH253" s="256" t="s">
        <v>659</v>
      </c>
      <c r="BPI253" s="256" t="s">
        <v>659</v>
      </c>
      <c r="BPJ253" s="256" t="s">
        <v>659</v>
      </c>
      <c r="BPK253" s="256" t="s">
        <v>659</v>
      </c>
      <c r="BPL253" s="256" t="s">
        <v>659</v>
      </c>
      <c r="BPM253" s="256" t="s">
        <v>659</v>
      </c>
      <c r="BPN253" s="256" t="s">
        <v>659</v>
      </c>
      <c r="BPO253" s="256" t="s">
        <v>659</v>
      </c>
      <c r="BPP253" s="256" t="s">
        <v>659</v>
      </c>
      <c r="BPQ253" s="256" t="s">
        <v>659</v>
      </c>
      <c r="BPR253" s="256" t="s">
        <v>659</v>
      </c>
      <c r="BPS253" s="256" t="s">
        <v>659</v>
      </c>
      <c r="BPT253" s="256" t="s">
        <v>659</v>
      </c>
      <c r="BPU253" s="256" t="s">
        <v>659</v>
      </c>
      <c r="BPV253" s="256" t="s">
        <v>659</v>
      </c>
      <c r="BPW253" s="256" t="s">
        <v>659</v>
      </c>
      <c r="BPX253" s="256" t="s">
        <v>659</v>
      </c>
      <c r="BPY253" s="256" t="s">
        <v>659</v>
      </c>
      <c r="BPZ253" s="256" t="s">
        <v>659</v>
      </c>
      <c r="BQA253" s="256" t="s">
        <v>659</v>
      </c>
      <c r="BQB253" s="256" t="s">
        <v>659</v>
      </c>
      <c r="BQC253" s="256" t="s">
        <v>659</v>
      </c>
      <c r="BQD253" s="256" t="s">
        <v>659</v>
      </c>
      <c r="BQE253" s="256" t="s">
        <v>659</v>
      </c>
      <c r="BQF253" s="256" t="s">
        <v>659</v>
      </c>
      <c r="BQG253" s="256" t="s">
        <v>659</v>
      </c>
      <c r="BQH253" s="256" t="s">
        <v>659</v>
      </c>
      <c r="BQI253" s="256" t="s">
        <v>659</v>
      </c>
      <c r="BQJ253" s="256" t="s">
        <v>659</v>
      </c>
      <c r="BQK253" s="256" t="s">
        <v>659</v>
      </c>
      <c r="BQL253" s="256" t="s">
        <v>659</v>
      </c>
      <c r="BQM253" s="256" t="s">
        <v>659</v>
      </c>
      <c r="BQN253" s="256" t="s">
        <v>659</v>
      </c>
      <c r="BQO253" s="256" t="s">
        <v>659</v>
      </c>
      <c r="BQP253" s="256" t="s">
        <v>659</v>
      </c>
      <c r="BQQ253" s="256" t="s">
        <v>659</v>
      </c>
      <c r="BQR253" s="256" t="s">
        <v>659</v>
      </c>
      <c r="BQS253" s="256" t="s">
        <v>659</v>
      </c>
      <c r="BQT253" s="256" t="s">
        <v>659</v>
      </c>
      <c r="BQU253" s="256" t="s">
        <v>659</v>
      </c>
      <c r="BQV253" s="256" t="s">
        <v>659</v>
      </c>
      <c r="BQW253" s="256" t="s">
        <v>659</v>
      </c>
      <c r="BQX253" s="256" t="s">
        <v>659</v>
      </c>
      <c r="BQY253" s="256" t="s">
        <v>659</v>
      </c>
      <c r="BQZ253" s="256" t="s">
        <v>659</v>
      </c>
      <c r="BRA253" s="256" t="s">
        <v>659</v>
      </c>
      <c r="BRB253" s="256" t="s">
        <v>659</v>
      </c>
      <c r="BRC253" s="256" t="s">
        <v>659</v>
      </c>
      <c r="BRD253" s="256" t="s">
        <v>659</v>
      </c>
      <c r="BRE253" s="256" t="s">
        <v>659</v>
      </c>
      <c r="BRF253" s="256" t="s">
        <v>659</v>
      </c>
      <c r="BRG253" s="256" t="s">
        <v>659</v>
      </c>
      <c r="BRH253" s="256" t="s">
        <v>659</v>
      </c>
      <c r="BRI253" s="256" t="s">
        <v>659</v>
      </c>
      <c r="BRJ253" s="256" t="s">
        <v>659</v>
      </c>
      <c r="BRK253" s="256" t="s">
        <v>659</v>
      </c>
      <c r="BRL253" s="256" t="s">
        <v>659</v>
      </c>
      <c r="BRM253" s="256" t="s">
        <v>659</v>
      </c>
      <c r="BRN253" s="256" t="s">
        <v>659</v>
      </c>
      <c r="BRO253" s="256" t="s">
        <v>659</v>
      </c>
      <c r="BRP253" s="256" t="s">
        <v>659</v>
      </c>
      <c r="BRQ253" s="256" t="s">
        <v>659</v>
      </c>
      <c r="BRR253" s="256" t="s">
        <v>659</v>
      </c>
      <c r="BRS253" s="256" t="s">
        <v>659</v>
      </c>
      <c r="BRT253" s="256" t="s">
        <v>659</v>
      </c>
      <c r="BRU253" s="256" t="s">
        <v>659</v>
      </c>
      <c r="BRV253" s="256" t="s">
        <v>659</v>
      </c>
      <c r="BRW253" s="256" t="s">
        <v>659</v>
      </c>
      <c r="BRX253" s="256" t="s">
        <v>659</v>
      </c>
      <c r="BRY253" s="256" t="s">
        <v>659</v>
      </c>
      <c r="BRZ253" s="256" t="s">
        <v>659</v>
      </c>
      <c r="BSA253" s="256" t="s">
        <v>659</v>
      </c>
      <c r="BSB253" s="256" t="s">
        <v>659</v>
      </c>
      <c r="BSC253" s="256" t="s">
        <v>659</v>
      </c>
      <c r="BSD253" s="256" t="s">
        <v>659</v>
      </c>
      <c r="BSE253" s="256" t="s">
        <v>659</v>
      </c>
      <c r="BSF253" s="256" t="s">
        <v>659</v>
      </c>
      <c r="BSG253" s="256" t="s">
        <v>659</v>
      </c>
      <c r="BSH253" s="256" t="s">
        <v>659</v>
      </c>
      <c r="BSI253" s="256" t="s">
        <v>659</v>
      </c>
      <c r="BSJ253" s="256" t="s">
        <v>659</v>
      </c>
      <c r="BSK253" s="256" t="s">
        <v>659</v>
      </c>
      <c r="BSL253" s="256" t="s">
        <v>659</v>
      </c>
      <c r="BSM253" s="256" t="s">
        <v>659</v>
      </c>
      <c r="BSN253" s="256" t="s">
        <v>659</v>
      </c>
      <c r="BSO253" s="256" t="s">
        <v>659</v>
      </c>
      <c r="BSP253" s="256" t="s">
        <v>659</v>
      </c>
      <c r="BSQ253" s="256" t="s">
        <v>659</v>
      </c>
      <c r="BSR253" s="256" t="s">
        <v>659</v>
      </c>
      <c r="BSS253" s="256" t="s">
        <v>659</v>
      </c>
      <c r="BST253" s="256" t="s">
        <v>659</v>
      </c>
      <c r="BSU253" s="256" t="s">
        <v>659</v>
      </c>
      <c r="BSV253" s="256" t="s">
        <v>659</v>
      </c>
      <c r="BSW253" s="256" t="s">
        <v>659</v>
      </c>
      <c r="BSX253" s="256" t="s">
        <v>659</v>
      </c>
      <c r="BSY253" s="256" t="s">
        <v>659</v>
      </c>
      <c r="BSZ253" s="256" t="s">
        <v>659</v>
      </c>
      <c r="BTA253" s="256" t="s">
        <v>659</v>
      </c>
      <c r="BTB253" s="256" t="s">
        <v>659</v>
      </c>
      <c r="BTC253" s="256" t="s">
        <v>659</v>
      </c>
      <c r="BTD253" s="256" t="s">
        <v>659</v>
      </c>
      <c r="BTE253" s="256" t="s">
        <v>659</v>
      </c>
      <c r="BTF253" s="256" t="s">
        <v>659</v>
      </c>
      <c r="BTG253" s="256" t="s">
        <v>659</v>
      </c>
      <c r="BTH253" s="256" t="s">
        <v>659</v>
      </c>
      <c r="BTI253" s="256" t="s">
        <v>659</v>
      </c>
      <c r="BTJ253" s="256" t="s">
        <v>659</v>
      </c>
      <c r="BTK253" s="256" t="s">
        <v>659</v>
      </c>
      <c r="BTL253" s="256" t="s">
        <v>659</v>
      </c>
      <c r="BTM253" s="256" t="s">
        <v>659</v>
      </c>
      <c r="BTN253" s="256" t="s">
        <v>659</v>
      </c>
      <c r="BTO253" s="256" t="s">
        <v>659</v>
      </c>
      <c r="BTP253" s="256" t="s">
        <v>659</v>
      </c>
      <c r="BTQ253" s="256" t="s">
        <v>659</v>
      </c>
      <c r="BTR253" s="256" t="s">
        <v>659</v>
      </c>
      <c r="BTS253" s="256" t="s">
        <v>659</v>
      </c>
      <c r="BTT253" s="256" t="s">
        <v>659</v>
      </c>
      <c r="BTU253" s="256" t="s">
        <v>659</v>
      </c>
      <c r="BTV253" s="256" t="s">
        <v>659</v>
      </c>
      <c r="BTW253" s="256" t="s">
        <v>659</v>
      </c>
      <c r="BTX253" s="256" t="s">
        <v>659</v>
      </c>
      <c r="BTY253" s="256" t="s">
        <v>659</v>
      </c>
      <c r="BTZ253" s="256" t="s">
        <v>659</v>
      </c>
      <c r="BUA253" s="256" t="s">
        <v>659</v>
      </c>
      <c r="BUB253" s="256" t="s">
        <v>659</v>
      </c>
      <c r="BUC253" s="256" t="s">
        <v>659</v>
      </c>
      <c r="BUD253" s="256" t="s">
        <v>659</v>
      </c>
      <c r="BUE253" s="256" t="s">
        <v>659</v>
      </c>
      <c r="BUF253" s="256" t="s">
        <v>659</v>
      </c>
      <c r="BUG253" s="256" t="s">
        <v>659</v>
      </c>
      <c r="BUH253" s="256" t="s">
        <v>659</v>
      </c>
      <c r="BUI253" s="256" t="s">
        <v>659</v>
      </c>
      <c r="BUJ253" s="256" t="s">
        <v>659</v>
      </c>
      <c r="BUK253" s="256" t="s">
        <v>659</v>
      </c>
      <c r="BUL253" s="256" t="s">
        <v>659</v>
      </c>
      <c r="BUM253" s="256" t="s">
        <v>659</v>
      </c>
      <c r="BUN253" s="256" t="s">
        <v>659</v>
      </c>
      <c r="BUO253" s="256" t="s">
        <v>659</v>
      </c>
      <c r="BUP253" s="256" t="s">
        <v>659</v>
      </c>
      <c r="BUQ253" s="256" t="s">
        <v>659</v>
      </c>
      <c r="BUR253" s="256" t="s">
        <v>659</v>
      </c>
      <c r="BUS253" s="256" t="s">
        <v>659</v>
      </c>
      <c r="BUT253" s="256" t="s">
        <v>659</v>
      </c>
      <c r="BUU253" s="256" t="s">
        <v>659</v>
      </c>
      <c r="BUV253" s="256" t="s">
        <v>659</v>
      </c>
      <c r="BUW253" s="256" t="s">
        <v>659</v>
      </c>
      <c r="BUX253" s="256" t="s">
        <v>659</v>
      </c>
      <c r="BUY253" s="256" t="s">
        <v>659</v>
      </c>
      <c r="BUZ253" s="256" t="s">
        <v>659</v>
      </c>
      <c r="BVA253" s="256" t="s">
        <v>659</v>
      </c>
      <c r="BVB253" s="256" t="s">
        <v>659</v>
      </c>
      <c r="BVC253" s="256" t="s">
        <v>659</v>
      </c>
      <c r="BVD253" s="256" t="s">
        <v>659</v>
      </c>
      <c r="BVE253" s="256" t="s">
        <v>659</v>
      </c>
      <c r="BVF253" s="256" t="s">
        <v>659</v>
      </c>
      <c r="BVG253" s="256" t="s">
        <v>659</v>
      </c>
      <c r="BVH253" s="256" t="s">
        <v>659</v>
      </c>
      <c r="BVI253" s="256" t="s">
        <v>659</v>
      </c>
      <c r="BVJ253" s="256" t="s">
        <v>659</v>
      </c>
      <c r="BVK253" s="256" t="s">
        <v>659</v>
      </c>
      <c r="BVL253" s="256" t="s">
        <v>659</v>
      </c>
      <c r="BVM253" s="256" t="s">
        <v>659</v>
      </c>
      <c r="BVN253" s="256" t="s">
        <v>659</v>
      </c>
      <c r="BVO253" s="256" t="s">
        <v>659</v>
      </c>
      <c r="BVP253" s="256" t="s">
        <v>659</v>
      </c>
      <c r="BVQ253" s="256" t="s">
        <v>659</v>
      </c>
      <c r="BVR253" s="256" t="s">
        <v>659</v>
      </c>
      <c r="BVS253" s="256" t="s">
        <v>659</v>
      </c>
      <c r="BVT253" s="256" t="s">
        <v>659</v>
      </c>
      <c r="BVU253" s="256" t="s">
        <v>659</v>
      </c>
      <c r="BVV253" s="256" t="s">
        <v>659</v>
      </c>
      <c r="BVW253" s="256" t="s">
        <v>659</v>
      </c>
      <c r="BVX253" s="256" t="s">
        <v>659</v>
      </c>
      <c r="BVY253" s="256" t="s">
        <v>659</v>
      </c>
      <c r="BVZ253" s="256" t="s">
        <v>659</v>
      </c>
      <c r="BWA253" s="256" t="s">
        <v>659</v>
      </c>
      <c r="BWB253" s="256" t="s">
        <v>659</v>
      </c>
      <c r="BWC253" s="256" t="s">
        <v>659</v>
      </c>
      <c r="BWD253" s="256" t="s">
        <v>659</v>
      </c>
      <c r="BWE253" s="256" t="s">
        <v>659</v>
      </c>
      <c r="BWF253" s="256" t="s">
        <v>659</v>
      </c>
      <c r="BWG253" s="256" t="s">
        <v>659</v>
      </c>
      <c r="BWH253" s="256" t="s">
        <v>659</v>
      </c>
      <c r="BWI253" s="256" t="s">
        <v>659</v>
      </c>
      <c r="BWJ253" s="256" t="s">
        <v>659</v>
      </c>
      <c r="BWK253" s="256" t="s">
        <v>659</v>
      </c>
      <c r="BWL253" s="256" t="s">
        <v>659</v>
      </c>
      <c r="BWM253" s="256" t="s">
        <v>659</v>
      </c>
      <c r="BWN253" s="256" t="s">
        <v>659</v>
      </c>
      <c r="BWO253" s="256" t="s">
        <v>659</v>
      </c>
      <c r="BWP253" s="256" t="s">
        <v>659</v>
      </c>
      <c r="BWQ253" s="256" t="s">
        <v>659</v>
      </c>
      <c r="BWR253" s="256" t="s">
        <v>659</v>
      </c>
      <c r="BWS253" s="256" t="s">
        <v>659</v>
      </c>
      <c r="BWT253" s="256" t="s">
        <v>659</v>
      </c>
      <c r="BWU253" s="256" t="s">
        <v>659</v>
      </c>
      <c r="BWV253" s="256" t="s">
        <v>659</v>
      </c>
      <c r="BWW253" s="256" t="s">
        <v>659</v>
      </c>
      <c r="BWX253" s="256" t="s">
        <v>659</v>
      </c>
      <c r="BWY253" s="256" t="s">
        <v>659</v>
      </c>
      <c r="BWZ253" s="256" t="s">
        <v>659</v>
      </c>
      <c r="BXA253" s="256" t="s">
        <v>659</v>
      </c>
      <c r="BXB253" s="256" t="s">
        <v>659</v>
      </c>
      <c r="BXC253" s="256" t="s">
        <v>659</v>
      </c>
      <c r="BXD253" s="256" t="s">
        <v>659</v>
      </c>
      <c r="BXE253" s="256" t="s">
        <v>659</v>
      </c>
      <c r="BXF253" s="256" t="s">
        <v>659</v>
      </c>
      <c r="BXG253" s="256" t="s">
        <v>659</v>
      </c>
      <c r="BXH253" s="256" t="s">
        <v>659</v>
      </c>
      <c r="BXI253" s="256" t="s">
        <v>659</v>
      </c>
      <c r="BXJ253" s="256" t="s">
        <v>659</v>
      </c>
      <c r="BXK253" s="256" t="s">
        <v>659</v>
      </c>
      <c r="BXL253" s="256" t="s">
        <v>659</v>
      </c>
      <c r="BXM253" s="256" t="s">
        <v>659</v>
      </c>
      <c r="BXN253" s="256" t="s">
        <v>659</v>
      </c>
      <c r="BXO253" s="256" t="s">
        <v>659</v>
      </c>
      <c r="BXP253" s="256" t="s">
        <v>659</v>
      </c>
      <c r="BXQ253" s="256" t="s">
        <v>659</v>
      </c>
      <c r="BXR253" s="256" t="s">
        <v>659</v>
      </c>
      <c r="BXS253" s="256" t="s">
        <v>659</v>
      </c>
      <c r="BXT253" s="256" t="s">
        <v>659</v>
      </c>
      <c r="BXU253" s="256" t="s">
        <v>659</v>
      </c>
      <c r="BXV253" s="256" t="s">
        <v>659</v>
      </c>
      <c r="BXW253" s="256" t="s">
        <v>659</v>
      </c>
      <c r="BXX253" s="256" t="s">
        <v>659</v>
      </c>
      <c r="BXY253" s="256" t="s">
        <v>659</v>
      </c>
      <c r="BXZ253" s="256" t="s">
        <v>659</v>
      </c>
      <c r="BYA253" s="256" t="s">
        <v>659</v>
      </c>
      <c r="BYB253" s="256" t="s">
        <v>659</v>
      </c>
      <c r="BYC253" s="256" t="s">
        <v>659</v>
      </c>
      <c r="BYD253" s="256" t="s">
        <v>659</v>
      </c>
      <c r="BYE253" s="256" t="s">
        <v>659</v>
      </c>
      <c r="BYF253" s="256" t="s">
        <v>659</v>
      </c>
      <c r="BYG253" s="256" t="s">
        <v>659</v>
      </c>
      <c r="BYH253" s="256" t="s">
        <v>659</v>
      </c>
      <c r="BYI253" s="256" t="s">
        <v>659</v>
      </c>
      <c r="BYJ253" s="256" t="s">
        <v>659</v>
      </c>
      <c r="BYK253" s="256" t="s">
        <v>659</v>
      </c>
      <c r="BYL253" s="256" t="s">
        <v>659</v>
      </c>
      <c r="BYM253" s="256" t="s">
        <v>659</v>
      </c>
      <c r="BYN253" s="256" t="s">
        <v>659</v>
      </c>
      <c r="BYO253" s="256" t="s">
        <v>659</v>
      </c>
      <c r="BYP253" s="256" t="s">
        <v>659</v>
      </c>
      <c r="BYQ253" s="256" t="s">
        <v>659</v>
      </c>
      <c r="BYR253" s="256" t="s">
        <v>659</v>
      </c>
      <c r="BYS253" s="256" t="s">
        <v>659</v>
      </c>
      <c r="BYT253" s="256" t="s">
        <v>659</v>
      </c>
      <c r="BYU253" s="256" t="s">
        <v>659</v>
      </c>
      <c r="BYV253" s="256" t="s">
        <v>659</v>
      </c>
      <c r="BYW253" s="256" t="s">
        <v>659</v>
      </c>
      <c r="BYX253" s="256" t="s">
        <v>659</v>
      </c>
      <c r="BYY253" s="256" t="s">
        <v>659</v>
      </c>
      <c r="BYZ253" s="256" t="s">
        <v>659</v>
      </c>
      <c r="BZA253" s="256" t="s">
        <v>659</v>
      </c>
      <c r="BZB253" s="256" t="s">
        <v>659</v>
      </c>
      <c r="BZC253" s="256" t="s">
        <v>659</v>
      </c>
      <c r="BZD253" s="256" t="s">
        <v>659</v>
      </c>
      <c r="BZE253" s="256" t="s">
        <v>659</v>
      </c>
      <c r="BZF253" s="256" t="s">
        <v>659</v>
      </c>
      <c r="BZG253" s="256" t="s">
        <v>659</v>
      </c>
      <c r="BZH253" s="256" t="s">
        <v>659</v>
      </c>
      <c r="BZI253" s="256" t="s">
        <v>659</v>
      </c>
      <c r="BZJ253" s="256" t="s">
        <v>659</v>
      </c>
      <c r="BZK253" s="256" t="s">
        <v>659</v>
      </c>
      <c r="BZL253" s="256" t="s">
        <v>659</v>
      </c>
      <c r="BZM253" s="256" t="s">
        <v>659</v>
      </c>
      <c r="BZN253" s="256" t="s">
        <v>659</v>
      </c>
      <c r="BZO253" s="256" t="s">
        <v>659</v>
      </c>
      <c r="BZP253" s="256" t="s">
        <v>659</v>
      </c>
      <c r="BZQ253" s="256" t="s">
        <v>659</v>
      </c>
      <c r="BZR253" s="256" t="s">
        <v>659</v>
      </c>
      <c r="BZS253" s="256" t="s">
        <v>659</v>
      </c>
      <c r="BZT253" s="256" t="s">
        <v>659</v>
      </c>
      <c r="BZU253" s="256" t="s">
        <v>659</v>
      </c>
      <c r="BZV253" s="256" t="s">
        <v>659</v>
      </c>
      <c r="BZW253" s="256" t="s">
        <v>659</v>
      </c>
      <c r="BZX253" s="256" t="s">
        <v>659</v>
      </c>
      <c r="BZY253" s="256" t="s">
        <v>659</v>
      </c>
      <c r="BZZ253" s="256" t="s">
        <v>659</v>
      </c>
      <c r="CAA253" s="256" t="s">
        <v>659</v>
      </c>
      <c r="CAB253" s="256" t="s">
        <v>659</v>
      </c>
      <c r="CAC253" s="256" t="s">
        <v>659</v>
      </c>
      <c r="CAD253" s="256" t="s">
        <v>659</v>
      </c>
      <c r="CAE253" s="256" t="s">
        <v>659</v>
      </c>
      <c r="CAF253" s="256" t="s">
        <v>659</v>
      </c>
      <c r="CAG253" s="256" t="s">
        <v>659</v>
      </c>
      <c r="CAH253" s="256" t="s">
        <v>659</v>
      </c>
      <c r="CAI253" s="256" t="s">
        <v>659</v>
      </c>
      <c r="CAJ253" s="256" t="s">
        <v>659</v>
      </c>
      <c r="CAK253" s="256" t="s">
        <v>659</v>
      </c>
      <c r="CAL253" s="256" t="s">
        <v>659</v>
      </c>
      <c r="CAM253" s="256" t="s">
        <v>659</v>
      </c>
      <c r="CAN253" s="256" t="s">
        <v>659</v>
      </c>
      <c r="CAO253" s="256" t="s">
        <v>659</v>
      </c>
      <c r="CAP253" s="256" t="s">
        <v>659</v>
      </c>
      <c r="CAQ253" s="256" t="s">
        <v>659</v>
      </c>
      <c r="CAR253" s="256" t="s">
        <v>659</v>
      </c>
      <c r="CAS253" s="256" t="s">
        <v>659</v>
      </c>
      <c r="CAT253" s="256" t="s">
        <v>659</v>
      </c>
      <c r="CAU253" s="256" t="s">
        <v>659</v>
      </c>
      <c r="CAV253" s="256" t="s">
        <v>659</v>
      </c>
      <c r="CAW253" s="256" t="s">
        <v>659</v>
      </c>
      <c r="CAX253" s="256" t="s">
        <v>659</v>
      </c>
      <c r="CAY253" s="256" t="s">
        <v>659</v>
      </c>
      <c r="CAZ253" s="256" t="s">
        <v>659</v>
      </c>
      <c r="CBA253" s="256" t="s">
        <v>659</v>
      </c>
      <c r="CBB253" s="256" t="s">
        <v>659</v>
      </c>
      <c r="CBC253" s="256" t="s">
        <v>659</v>
      </c>
      <c r="CBD253" s="256" t="s">
        <v>659</v>
      </c>
      <c r="CBE253" s="256" t="s">
        <v>659</v>
      </c>
      <c r="CBF253" s="256" t="s">
        <v>659</v>
      </c>
      <c r="CBG253" s="256" t="s">
        <v>659</v>
      </c>
      <c r="CBH253" s="256" t="s">
        <v>659</v>
      </c>
      <c r="CBI253" s="256" t="s">
        <v>659</v>
      </c>
      <c r="CBJ253" s="256" t="s">
        <v>659</v>
      </c>
      <c r="CBK253" s="256" t="s">
        <v>659</v>
      </c>
      <c r="CBL253" s="256" t="s">
        <v>659</v>
      </c>
      <c r="CBM253" s="256" t="s">
        <v>659</v>
      </c>
      <c r="CBN253" s="256" t="s">
        <v>659</v>
      </c>
      <c r="CBO253" s="256" t="s">
        <v>659</v>
      </c>
      <c r="CBP253" s="256" t="s">
        <v>659</v>
      </c>
      <c r="CBQ253" s="256" t="s">
        <v>659</v>
      </c>
      <c r="CBR253" s="256" t="s">
        <v>659</v>
      </c>
      <c r="CBS253" s="256" t="s">
        <v>659</v>
      </c>
      <c r="CBT253" s="256" t="s">
        <v>659</v>
      </c>
      <c r="CBU253" s="256" t="s">
        <v>659</v>
      </c>
      <c r="CBV253" s="256" t="s">
        <v>659</v>
      </c>
      <c r="CBW253" s="256" t="s">
        <v>659</v>
      </c>
      <c r="CBX253" s="256" t="s">
        <v>659</v>
      </c>
      <c r="CBY253" s="256" t="s">
        <v>659</v>
      </c>
      <c r="CBZ253" s="256" t="s">
        <v>659</v>
      </c>
      <c r="CCA253" s="256" t="s">
        <v>659</v>
      </c>
      <c r="CCB253" s="256" t="s">
        <v>659</v>
      </c>
      <c r="CCC253" s="256" t="s">
        <v>659</v>
      </c>
      <c r="CCD253" s="256" t="s">
        <v>659</v>
      </c>
      <c r="CCE253" s="256" t="s">
        <v>659</v>
      </c>
      <c r="CCF253" s="256" t="s">
        <v>659</v>
      </c>
      <c r="CCG253" s="256" t="s">
        <v>659</v>
      </c>
      <c r="CCH253" s="256" t="s">
        <v>659</v>
      </c>
      <c r="CCI253" s="256" t="s">
        <v>659</v>
      </c>
      <c r="CCJ253" s="256" t="s">
        <v>659</v>
      </c>
      <c r="CCK253" s="256" t="s">
        <v>659</v>
      </c>
      <c r="CCL253" s="256" t="s">
        <v>659</v>
      </c>
      <c r="CCM253" s="256" t="s">
        <v>659</v>
      </c>
      <c r="CCN253" s="256" t="s">
        <v>659</v>
      </c>
      <c r="CCO253" s="256" t="s">
        <v>659</v>
      </c>
      <c r="CCP253" s="256" t="s">
        <v>659</v>
      </c>
      <c r="CCQ253" s="256" t="s">
        <v>659</v>
      </c>
      <c r="CCR253" s="256" t="s">
        <v>659</v>
      </c>
      <c r="CCS253" s="256" t="s">
        <v>659</v>
      </c>
      <c r="CCT253" s="256" t="s">
        <v>659</v>
      </c>
      <c r="CCU253" s="256" t="s">
        <v>659</v>
      </c>
      <c r="CCV253" s="256" t="s">
        <v>659</v>
      </c>
      <c r="CCW253" s="256" t="s">
        <v>659</v>
      </c>
      <c r="CCX253" s="256" t="s">
        <v>659</v>
      </c>
      <c r="CCY253" s="256" t="s">
        <v>659</v>
      </c>
      <c r="CCZ253" s="256" t="s">
        <v>659</v>
      </c>
      <c r="CDA253" s="256" t="s">
        <v>659</v>
      </c>
      <c r="CDB253" s="256" t="s">
        <v>659</v>
      </c>
      <c r="CDC253" s="256" t="s">
        <v>659</v>
      </c>
      <c r="CDD253" s="256" t="s">
        <v>659</v>
      </c>
      <c r="CDE253" s="256" t="s">
        <v>659</v>
      </c>
      <c r="CDF253" s="256" t="s">
        <v>659</v>
      </c>
      <c r="CDG253" s="256" t="s">
        <v>659</v>
      </c>
      <c r="CDH253" s="256" t="s">
        <v>659</v>
      </c>
      <c r="CDI253" s="256" t="s">
        <v>659</v>
      </c>
      <c r="CDJ253" s="256" t="s">
        <v>659</v>
      </c>
      <c r="CDK253" s="256" t="s">
        <v>659</v>
      </c>
      <c r="CDL253" s="256" t="s">
        <v>659</v>
      </c>
      <c r="CDM253" s="256" t="s">
        <v>659</v>
      </c>
      <c r="CDN253" s="256" t="s">
        <v>659</v>
      </c>
      <c r="CDO253" s="256" t="s">
        <v>659</v>
      </c>
      <c r="CDP253" s="256" t="s">
        <v>659</v>
      </c>
      <c r="CDQ253" s="256" t="s">
        <v>659</v>
      </c>
      <c r="CDR253" s="256" t="s">
        <v>659</v>
      </c>
      <c r="CDS253" s="256" t="s">
        <v>659</v>
      </c>
      <c r="CDT253" s="256" t="s">
        <v>659</v>
      </c>
      <c r="CDU253" s="256" t="s">
        <v>659</v>
      </c>
      <c r="CDV253" s="256" t="s">
        <v>659</v>
      </c>
      <c r="CDW253" s="256" t="s">
        <v>659</v>
      </c>
      <c r="CDX253" s="256" t="s">
        <v>659</v>
      </c>
      <c r="CDY253" s="256" t="s">
        <v>659</v>
      </c>
      <c r="CDZ253" s="256" t="s">
        <v>659</v>
      </c>
      <c r="CEA253" s="256" t="s">
        <v>659</v>
      </c>
      <c r="CEB253" s="256" t="s">
        <v>659</v>
      </c>
      <c r="CEC253" s="256" t="s">
        <v>659</v>
      </c>
      <c r="CED253" s="256" t="s">
        <v>659</v>
      </c>
      <c r="CEE253" s="256" t="s">
        <v>659</v>
      </c>
      <c r="CEF253" s="256" t="s">
        <v>659</v>
      </c>
      <c r="CEG253" s="256" t="s">
        <v>659</v>
      </c>
      <c r="CEH253" s="256" t="s">
        <v>659</v>
      </c>
      <c r="CEI253" s="256" t="s">
        <v>659</v>
      </c>
      <c r="CEJ253" s="256" t="s">
        <v>659</v>
      </c>
      <c r="CEK253" s="256" t="s">
        <v>659</v>
      </c>
      <c r="CEL253" s="256" t="s">
        <v>659</v>
      </c>
      <c r="CEM253" s="256" t="s">
        <v>659</v>
      </c>
      <c r="CEN253" s="256" t="s">
        <v>659</v>
      </c>
      <c r="CEO253" s="256" t="s">
        <v>659</v>
      </c>
      <c r="CEP253" s="256" t="s">
        <v>659</v>
      </c>
      <c r="CEQ253" s="256" t="s">
        <v>659</v>
      </c>
      <c r="CER253" s="256" t="s">
        <v>659</v>
      </c>
      <c r="CES253" s="256" t="s">
        <v>659</v>
      </c>
      <c r="CET253" s="256" t="s">
        <v>659</v>
      </c>
      <c r="CEU253" s="256" t="s">
        <v>659</v>
      </c>
      <c r="CEV253" s="256" t="s">
        <v>659</v>
      </c>
      <c r="CEW253" s="256" t="s">
        <v>659</v>
      </c>
      <c r="CEX253" s="256" t="s">
        <v>659</v>
      </c>
      <c r="CEY253" s="256" t="s">
        <v>659</v>
      </c>
      <c r="CEZ253" s="256" t="s">
        <v>659</v>
      </c>
      <c r="CFA253" s="256" t="s">
        <v>659</v>
      </c>
      <c r="CFB253" s="256" t="s">
        <v>659</v>
      </c>
      <c r="CFC253" s="256" t="s">
        <v>659</v>
      </c>
      <c r="CFD253" s="256" t="s">
        <v>659</v>
      </c>
      <c r="CFE253" s="256" t="s">
        <v>659</v>
      </c>
      <c r="CFF253" s="256" t="s">
        <v>659</v>
      </c>
      <c r="CFG253" s="256" t="s">
        <v>659</v>
      </c>
      <c r="CFH253" s="256" t="s">
        <v>659</v>
      </c>
      <c r="CFI253" s="256" t="s">
        <v>659</v>
      </c>
      <c r="CFJ253" s="256" t="s">
        <v>659</v>
      </c>
      <c r="CFK253" s="256" t="s">
        <v>659</v>
      </c>
      <c r="CFL253" s="256" t="s">
        <v>659</v>
      </c>
      <c r="CFM253" s="256" t="s">
        <v>659</v>
      </c>
      <c r="CFN253" s="256" t="s">
        <v>659</v>
      </c>
      <c r="CFO253" s="256" t="s">
        <v>659</v>
      </c>
      <c r="CFP253" s="256" t="s">
        <v>659</v>
      </c>
      <c r="CFQ253" s="256" t="s">
        <v>659</v>
      </c>
      <c r="CFR253" s="256" t="s">
        <v>659</v>
      </c>
      <c r="CFS253" s="256" t="s">
        <v>659</v>
      </c>
      <c r="CFT253" s="256" t="s">
        <v>659</v>
      </c>
      <c r="CFU253" s="256" t="s">
        <v>659</v>
      </c>
      <c r="CFV253" s="256" t="s">
        <v>659</v>
      </c>
      <c r="CFW253" s="256" t="s">
        <v>659</v>
      </c>
      <c r="CFX253" s="256" t="s">
        <v>659</v>
      </c>
      <c r="CFY253" s="256" t="s">
        <v>659</v>
      </c>
      <c r="CFZ253" s="256" t="s">
        <v>659</v>
      </c>
      <c r="CGA253" s="256" t="s">
        <v>659</v>
      </c>
      <c r="CGB253" s="256" t="s">
        <v>659</v>
      </c>
      <c r="CGC253" s="256" t="s">
        <v>659</v>
      </c>
      <c r="CGD253" s="256" t="s">
        <v>659</v>
      </c>
      <c r="CGE253" s="256" t="s">
        <v>659</v>
      </c>
      <c r="CGF253" s="256" t="s">
        <v>659</v>
      </c>
      <c r="CGG253" s="256" t="s">
        <v>659</v>
      </c>
      <c r="CGH253" s="256" t="s">
        <v>659</v>
      </c>
      <c r="CGI253" s="256" t="s">
        <v>659</v>
      </c>
      <c r="CGJ253" s="256" t="s">
        <v>659</v>
      </c>
      <c r="CGK253" s="256" t="s">
        <v>659</v>
      </c>
      <c r="CGL253" s="256" t="s">
        <v>659</v>
      </c>
      <c r="CGM253" s="256" t="s">
        <v>659</v>
      </c>
      <c r="CGN253" s="256" t="s">
        <v>659</v>
      </c>
      <c r="CGO253" s="256" t="s">
        <v>659</v>
      </c>
      <c r="CGP253" s="256" t="s">
        <v>659</v>
      </c>
      <c r="CGQ253" s="256" t="s">
        <v>659</v>
      </c>
      <c r="CGR253" s="256" t="s">
        <v>659</v>
      </c>
      <c r="CGS253" s="256" t="s">
        <v>659</v>
      </c>
      <c r="CGT253" s="256" t="s">
        <v>659</v>
      </c>
      <c r="CGU253" s="256" t="s">
        <v>659</v>
      </c>
      <c r="CGV253" s="256" t="s">
        <v>659</v>
      </c>
      <c r="CGW253" s="256" t="s">
        <v>659</v>
      </c>
      <c r="CGX253" s="256" t="s">
        <v>659</v>
      </c>
      <c r="CGY253" s="256" t="s">
        <v>659</v>
      </c>
      <c r="CGZ253" s="256" t="s">
        <v>659</v>
      </c>
      <c r="CHA253" s="256" t="s">
        <v>659</v>
      </c>
      <c r="CHB253" s="256" t="s">
        <v>659</v>
      </c>
      <c r="CHC253" s="256" t="s">
        <v>659</v>
      </c>
      <c r="CHD253" s="256" t="s">
        <v>659</v>
      </c>
      <c r="CHE253" s="256" t="s">
        <v>659</v>
      </c>
      <c r="CHF253" s="256" t="s">
        <v>659</v>
      </c>
      <c r="CHG253" s="256" t="s">
        <v>659</v>
      </c>
      <c r="CHH253" s="256" t="s">
        <v>659</v>
      </c>
      <c r="CHI253" s="256" t="s">
        <v>659</v>
      </c>
      <c r="CHJ253" s="256" t="s">
        <v>659</v>
      </c>
      <c r="CHK253" s="256" t="s">
        <v>659</v>
      </c>
      <c r="CHL253" s="256" t="s">
        <v>659</v>
      </c>
      <c r="CHM253" s="256" t="s">
        <v>659</v>
      </c>
      <c r="CHN253" s="256" t="s">
        <v>659</v>
      </c>
      <c r="CHO253" s="256" t="s">
        <v>659</v>
      </c>
      <c r="CHP253" s="256" t="s">
        <v>659</v>
      </c>
      <c r="CHQ253" s="256" t="s">
        <v>659</v>
      </c>
      <c r="CHR253" s="256" t="s">
        <v>659</v>
      </c>
      <c r="CHS253" s="256" t="s">
        <v>659</v>
      </c>
      <c r="CHT253" s="256" t="s">
        <v>659</v>
      </c>
      <c r="CHU253" s="256" t="s">
        <v>659</v>
      </c>
      <c r="CHV253" s="256" t="s">
        <v>659</v>
      </c>
      <c r="CHW253" s="256" t="s">
        <v>659</v>
      </c>
      <c r="CHX253" s="256" t="s">
        <v>659</v>
      </c>
      <c r="CHY253" s="256" t="s">
        <v>659</v>
      </c>
      <c r="CHZ253" s="256" t="s">
        <v>659</v>
      </c>
      <c r="CIA253" s="256" t="s">
        <v>659</v>
      </c>
      <c r="CIB253" s="256" t="s">
        <v>659</v>
      </c>
      <c r="CIC253" s="256" t="s">
        <v>659</v>
      </c>
      <c r="CID253" s="256" t="s">
        <v>659</v>
      </c>
      <c r="CIE253" s="256" t="s">
        <v>659</v>
      </c>
      <c r="CIF253" s="256" t="s">
        <v>659</v>
      </c>
      <c r="CIG253" s="256" t="s">
        <v>659</v>
      </c>
      <c r="CIH253" s="256" t="s">
        <v>659</v>
      </c>
      <c r="CII253" s="256" t="s">
        <v>659</v>
      </c>
      <c r="CIJ253" s="256" t="s">
        <v>659</v>
      </c>
      <c r="CIK253" s="256" t="s">
        <v>659</v>
      </c>
      <c r="CIL253" s="256" t="s">
        <v>659</v>
      </c>
      <c r="CIM253" s="256" t="s">
        <v>659</v>
      </c>
      <c r="CIN253" s="256" t="s">
        <v>659</v>
      </c>
      <c r="CIO253" s="256" t="s">
        <v>659</v>
      </c>
      <c r="CIP253" s="256" t="s">
        <v>659</v>
      </c>
      <c r="CIQ253" s="256" t="s">
        <v>659</v>
      </c>
      <c r="CIR253" s="256" t="s">
        <v>659</v>
      </c>
      <c r="CIS253" s="256" t="s">
        <v>659</v>
      </c>
      <c r="CIT253" s="256" t="s">
        <v>659</v>
      </c>
      <c r="CIU253" s="256" t="s">
        <v>659</v>
      </c>
      <c r="CIV253" s="256" t="s">
        <v>659</v>
      </c>
      <c r="CIW253" s="256" t="s">
        <v>659</v>
      </c>
      <c r="CIX253" s="256" t="s">
        <v>659</v>
      </c>
      <c r="CIY253" s="256" t="s">
        <v>659</v>
      </c>
      <c r="CIZ253" s="256" t="s">
        <v>659</v>
      </c>
      <c r="CJA253" s="256" t="s">
        <v>659</v>
      </c>
      <c r="CJB253" s="256" t="s">
        <v>659</v>
      </c>
      <c r="CJC253" s="256" t="s">
        <v>659</v>
      </c>
      <c r="CJD253" s="256" t="s">
        <v>659</v>
      </c>
      <c r="CJE253" s="256" t="s">
        <v>659</v>
      </c>
      <c r="CJF253" s="256" t="s">
        <v>659</v>
      </c>
      <c r="CJG253" s="256" t="s">
        <v>659</v>
      </c>
      <c r="CJH253" s="256" t="s">
        <v>659</v>
      </c>
      <c r="CJI253" s="256" t="s">
        <v>659</v>
      </c>
      <c r="CJJ253" s="256" t="s">
        <v>659</v>
      </c>
      <c r="CJK253" s="256" t="s">
        <v>659</v>
      </c>
      <c r="CJL253" s="256" t="s">
        <v>659</v>
      </c>
      <c r="CJM253" s="256" t="s">
        <v>659</v>
      </c>
      <c r="CJN253" s="256" t="s">
        <v>659</v>
      </c>
      <c r="CJO253" s="256" t="s">
        <v>659</v>
      </c>
      <c r="CJP253" s="256" t="s">
        <v>659</v>
      </c>
      <c r="CJQ253" s="256" t="s">
        <v>659</v>
      </c>
      <c r="CJR253" s="256" t="s">
        <v>659</v>
      </c>
      <c r="CJS253" s="256" t="s">
        <v>659</v>
      </c>
      <c r="CJT253" s="256" t="s">
        <v>659</v>
      </c>
      <c r="CJU253" s="256" t="s">
        <v>659</v>
      </c>
      <c r="CJV253" s="256" t="s">
        <v>659</v>
      </c>
      <c r="CJW253" s="256" t="s">
        <v>659</v>
      </c>
      <c r="CJX253" s="256" t="s">
        <v>659</v>
      </c>
      <c r="CJY253" s="256" t="s">
        <v>659</v>
      </c>
      <c r="CJZ253" s="256" t="s">
        <v>659</v>
      </c>
      <c r="CKA253" s="256" t="s">
        <v>659</v>
      </c>
      <c r="CKB253" s="256" t="s">
        <v>659</v>
      </c>
      <c r="CKC253" s="256" t="s">
        <v>659</v>
      </c>
      <c r="CKD253" s="256" t="s">
        <v>659</v>
      </c>
      <c r="CKE253" s="256" t="s">
        <v>659</v>
      </c>
      <c r="CKF253" s="256" t="s">
        <v>659</v>
      </c>
      <c r="CKG253" s="256" t="s">
        <v>659</v>
      </c>
      <c r="CKH253" s="256" t="s">
        <v>659</v>
      </c>
      <c r="CKI253" s="256" t="s">
        <v>659</v>
      </c>
      <c r="CKJ253" s="256" t="s">
        <v>659</v>
      </c>
      <c r="CKK253" s="256" t="s">
        <v>659</v>
      </c>
      <c r="CKL253" s="256" t="s">
        <v>659</v>
      </c>
      <c r="CKM253" s="256" t="s">
        <v>659</v>
      </c>
      <c r="CKN253" s="256" t="s">
        <v>659</v>
      </c>
      <c r="CKO253" s="256" t="s">
        <v>659</v>
      </c>
      <c r="CKP253" s="256" t="s">
        <v>659</v>
      </c>
      <c r="CKQ253" s="256" t="s">
        <v>659</v>
      </c>
      <c r="CKR253" s="256" t="s">
        <v>659</v>
      </c>
      <c r="CKS253" s="256" t="s">
        <v>659</v>
      </c>
      <c r="CKT253" s="256" t="s">
        <v>659</v>
      </c>
      <c r="CKU253" s="256" t="s">
        <v>659</v>
      </c>
      <c r="CKV253" s="256" t="s">
        <v>659</v>
      </c>
      <c r="CKW253" s="256" t="s">
        <v>659</v>
      </c>
      <c r="CKX253" s="256" t="s">
        <v>659</v>
      </c>
      <c r="CKY253" s="256" t="s">
        <v>659</v>
      </c>
      <c r="CKZ253" s="256" t="s">
        <v>659</v>
      </c>
      <c r="CLA253" s="256" t="s">
        <v>659</v>
      </c>
      <c r="CLB253" s="256" t="s">
        <v>659</v>
      </c>
      <c r="CLC253" s="256" t="s">
        <v>659</v>
      </c>
      <c r="CLD253" s="256" t="s">
        <v>659</v>
      </c>
      <c r="CLE253" s="256" t="s">
        <v>659</v>
      </c>
      <c r="CLF253" s="256" t="s">
        <v>659</v>
      </c>
      <c r="CLG253" s="256" t="s">
        <v>659</v>
      </c>
      <c r="CLH253" s="256" t="s">
        <v>659</v>
      </c>
      <c r="CLI253" s="256" t="s">
        <v>659</v>
      </c>
      <c r="CLJ253" s="256" t="s">
        <v>659</v>
      </c>
      <c r="CLK253" s="256" t="s">
        <v>659</v>
      </c>
      <c r="CLL253" s="256" t="s">
        <v>659</v>
      </c>
      <c r="CLM253" s="256" t="s">
        <v>659</v>
      </c>
      <c r="CLN253" s="256" t="s">
        <v>659</v>
      </c>
      <c r="CLO253" s="256" t="s">
        <v>659</v>
      </c>
      <c r="CLP253" s="256" t="s">
        <v>659</v>
      </c>
      <c r="CLQ253" s="256" t="s">
        <v>659</v>
      </c>
      <c r="CLR253" s="256" t="s">
        <v>659</v>
      </c>
      <c r="CLS253" s="256" t="s">
        <v>659</v>
      </c>
      <c r="CLT253" s="256" t="s">
        <v>659</v>
      </c>
      <c r="CLU253" s="256" t="s">
        <v>659</v>
      </c>
      <c r="CLV253" s="256" t="s">
        <v>659</v>
      </c>
      <c r="CLW253" s="256" t="s">
        <v>659</v>
      </c>
      <c r="CLX253" s="256" t="s">
        <v>659</v>
      </c>
      <c r="CLY253" s="256" t="s">
        <v>659</v>
      </c>
      <c r="CLZ253" s="256" t="s">
        <v>659</v>
      </c>
      <c r="CMA253" s="256" t="s">
        <v>659</v>
      </c>
      <c r="CMB253" s="256" t="s">
        <v>659</v>
      </c>
      <c r="CMC253" s="256" t="s">
        <v>659</v>
      </c>
      <c r="CMD253" s="256" t="s">
        <v>659</v>
      </c>
      <c r="CME253" s="256" t="s">
        <v>659</v>
      </c>
      <c r="CMF253" s="256" t="s">
        <v>659</v>
      </c>
      <c r="CMG253" s="256" t="s">
        <v>659</v>
      </c>
      <c r="CMH253" s="256" t="s">
        <v>659</v>
      </c>
      <c r="CMI253" s="256" t="s">
        <v>659</v>
      </c>
      <c r="CMJ253" s="256" t="s">
        <v>659</v>
      </c>
      <c r="CMK253" s="256" t="s">
        <v>659</v>
      </c>
      <c r="CML253" s="256" t="s">
        <v>659</v>
      </c>
      <c r="CMM253" s="256" t="s">
        <v>659</v>
      </c>
      <c r="CMN253" s="256" t="s">
        <v>659</v>
      </c>
      <c r="CMO253" s="256" t="s">
        <v>659</v>
      </c>
      <c r="CMP253" s="256" t="s">
        <v>659</v>
      </c>
      <c r="CMQ253" s="256" t="s">
        <v>659</v>
      </c>
      <c r="CMR253" s="256" t="s">
        <v>659</v>
      </c>
      <c r="CMS253" s="256" t="s">
        <v>659</v>
      </c>
      <c r="CMT253" s="256" t="s">
        <v>659</v>
      </c>
      <c r="CMU253" s="256" t="s">
        <v>659</v>
      </c>
      <c r="CMV253" s="256" t="s">
        <v>659</v>
      </c>
      <c r="CMW253" s="256" t="s">
        <v>659</v>
      </c>
      <c r="CMX253" s="256" t="s">
        <v>659</v>
      </c>
      <c r="CMY253" s="256" t="s">
        <v>659</v>
      </c>
      <c r="CMZ253" s="256" t="s">
        <v>659</v>
      </c>
      <c r="CNA253" s="256" t="s">
        <v>659</v>
      </c>
      <c r="CNB253" s="256" t="s">
        <v>659</v>
      </c>
      <c r="CNC253" s="256" t="s">
        <v>659</v>
      </c>
      <c r="CND253" s="256" t="s">
        <v>659</v>
      </c>
      <c r="CNE253" s="256" t="s">
        <v>659</v>
      </c>
      <c r="CNF253" s="256" t="s">
        <v>659</v>
      </c>
      <c r="CNG253" s="256" t="s">
        <v>659</v>
      </c>
      <c r="CNH253" s="256" t="s">
        <v>659</v>
      </c>
      <c r="CNI253" s="256" t="s">
        <v>659</v>
      </c>
      <c r="CNJ253" s="256" t="s">
        <v>659</v>
      </c>
      <c r="CNK253" s="256" t="s">
        <v>659</v>
      </c>
      <c r="CNL253" s="256" t="s">
        <v>659</v>
      </c>
      <c r="CNM253" s="256" t="s">
        <v>659</v>
      </c>
      <c r="CNN253" s="256" t="s">
        <v>659</v>
      </c>
      <c r="CNO253" s="256" t="s">
        <v>659</v>
      </c>
      <c r="CNP253" s="256" t="s">
        <v>659</v>
      </c>
      <c r="CNQ253" s="256" t="s">
        <v>659</v>
      </c>
      <c r="CNR253" s="256" t="s">
        <v>659</v>
      </c>
      <c r="CNS253" s="256" t="s">
        <v>659</v>
      </c>
      <c r="CNT253" s="256" t="s">
        <v>659</v>
      </c>
      <c r="CNU253" s="256" t="s">
        <v>659</v>
      </c>
      <c r="CNV253" s="256" t="s">
        <v>659</v>
      </c>
      <c r="CNW253" s="256" t="s">
        <v>659</v>
      </c>
      <c r="CNX253" s="256" t="s">
        <v>659</v>
      </c>
      <c r="CNY253" s="256" t="s">
        <v>659</v>
      </c>
      <c r="CNZ253" s="256" t="s">
        <v>659</v>
      </c>
      <c r="COA253" s="256" t="s">
        <v>659</v>
      </c>
      <c r="COB253" s="256" t="s">
        <v>659</v>
      </c>
      <c r="COC253" s="256" t="s">
        <v>659</v>
      </c>
      <c r="COD253" s="256" t="s">
        <v>659</v>
      </c>
      <c r="COE253" s="256" t="s">
        <v>659</v>
      </c>
      <c r="COF253" s="256" t="s">
        <v>659</v>
      </c>
      <c r="COG253" s="256" t="s">
        <v>659</v>
      </c>
      <c r="COH253" s="256" t="s">
        <v>659</v>
      </c>
      <c r="COI253" s="256" t="s">
        <v>659</v>
      </c>
      <c r="COJ253" s="256" t="s">
        <v>659</v>
      </c>
      <c r="COK253" s="256" t="s">
        <v>659</v>
      </c>
      <c r="COL253" s="256" t="s">
        <v>659</v>
      </c>
      <c r="COM253" s="256" t="s">
        <v>659</v>
      </c>
      <c r="CON253" s="256" t="s">
        <v>659</v>
      </c>
      <c r="COO253" s="256" t="s">
        <v>659</v>
      </c>
      <c r="COP253" s="256" t="s">
        <v>659</v>
      </c>
      <c r="COQ253" s="256" t="s">
        <v>659</v>
      </c>
      <c r="COR253" s="256" t="s">
        <v>659</v>
      </c>
      <c r="COS253" s="256" t="s">
        <v>659</v>
      </c>
      <c r="COT253" s="256" t="s">
        <v>659</v>
      </c>
      <c r="COU253" s="256" t="s">
        <v>659</v>
      </c>
      <c r="COV253" s="256" t="s">
        <v>659</v>
      </c>
      <c r="COW253" s="256" t="s">
        <v>659</v>
      </c>
      <c r="COX253" s="256" t="s">
        <v>659</v>
      </c>
      <c r="COY253" s="256" t="s">
        <v>659</v>
      </c>
      <c r="COZ253" s="256" t="s">
        <v>659</v>
      </c>
      <c r="CPA253" s="256" t="s">
        <v>659</v>
      </c>
      <c r="CPB253" s="256" t="s">
        <v>659</v>
      </c>
      <c r="CPC253" s="256" t="s">
        <v>659</v>
      </c>
      <c r="CPD253" s="256" t="s">
        <v>659</v>
      </c>
      <c r="CPE253" s="256" t="s">
        <v>659</v>
      </c>
      <c r="CPF253" s="256" t="s">
        <v>659</v>
      </c>
      <c r="CPG253" s="256" t="s">
        <v>659</v>
      </c>
      <c r="CPH253" s="256" t="s">
        <v>659</v>
      </c>
      <c r="CPI253" s="256" t="s">
        <v>659</v>
      </c>
      <c r="CPJ253" s="256" t="s">
        <v>659</v>
      </c>
      <c r="CPK253" s="256" t="s">
        <v>659</v>
      </c>
      <c r="CPL253" s="256" t="s">
        <v>659</v>
      </c>
      <c r="CPM253" s="256" t="s">
        <v>659</v>
      </c>
      <c r="CPN253" s="256" t="s">
        <v>659</v>
      </c>
      <c r="CPO253" s="256" t="s">
        <v>659</v>
      </c>
      <c r="CPP253" s="256" t="s">
        <v>659</v>
      </c>
      <c r="CPQ253" s="256" t="s">
        <v>659</v>
      </c>
      <c r="CPR253" s="256" t="s">
        <v>659</v>
      </c>
      <c r="CPS253" s="256" t="s">
        <v>659</v>
      </c>
      <c r="CPT253" s="256" t="s">
        <v>659</v>
      </c>
      <c r="CPU253" s="256" t="s">
        <v>659</v>
      </c>
      <c r="CPV253" s="256" t="s">
        <v>659</v>
      </c>
      <c r="CPW253" s="256" t="s">
        <v>659</v>
      </c>
      <c r="CPX253" s="256" t="s">
        <v>659</v>
      </c>
      <c r="CPY253" s="256" t="s">
        <v>659</v>
      </c>
      <c r="CPZ253" s="256" t="s">
        <v>659</v>
      </c>
      <c r="CQA253" s="256" t="s">
        <v>659</v>
      </c>
      <c r="CQB253" s="256" t="s">
        <v>659</v>
      </c>
      <c r="CQC253" s="256" t="s">
        <v>659</v>
      </c>
      <c r="CQD253" s="256" t="s">
        <v>659</v>
      </c>
      <c r="CQE253" s="256" t="s">
        <v>659</v>
      </c>
      <c r="CQF253" s="256" t="s">
        <v>659</v>
      </c>
      <c r="CQG253" s="256" t="s">
        <v>659</v>
      </c>
      <c r="CQH253" s="256" t="s">
        <v>659</v>
      </c>
      <c r="CQI253" s="256" t="s">
        <v>659</v>
      </c>
      <c r="CQJ253" s="256" t="s">
        <v>659</v>
      </c>
      <c r="CQK253" s="256" t="s">
        <v>659</v>
      </c>
      <c r="CQL253" s="256" t="s">
        <v>659</v>
      </c>
      <c r="CQM253" s="256" t="s">
        <v>659</v>
      </c>
      <c r="CQN253" s="256" t="s">
        <v>659</v>
      </c>
      <c r="CQO253" s="256" t="s">
        <v>659</v>
      </c>
      <c r="CQP253" s="256" t="s">
        <v>659</v>
      </c>
      <c r="CQQ253" s="256" t="s">
        <v>659</v>
      </c>
      <c r="CQR253" s="256" t="s">
        <v>659</v>
      </c>
      <c r="CQS253" s="256" t="s">
        <v>659</v>
      </c>
      <c r="CQT253" s="256" t="s">
        <v>659</v>
      </c>
      <c r="CQU253" s="256" t="s">
        <v>659</v>
      </c>
      <c r="CQV253" s="256" t="s">
        <v>659</v>
      </c>
      <c r="CQW253" s="256" t="s">
        <v>659</v>
      </c>
      <c r="CQX253" s="256" t="s">
        <v>659</v>
      </c>
      <c r="CQY253" s="256" t="s">
        <v>659</v>
      </c>
      <c r="CQZ253" s="256" t="s">
        <v>659</v>
      </c>
      <c r="CRA253" s="256" t="s">
        <v>659</v>
      </c>
      <c r="CRB253" s="256" t="s">
        <v>659</v>
      </c>
      <c r="CRC253" s="256" t="s">
        <v>659</v>
      </c>
      <c r="CRD253" s="256" t="s">
        <v>659</v>
      </c>
      <c r="CRE253" s="256" t="s">
        <v>659</v>
      </c>
      <c r="CRF253" s="256" t="s">
        <v>659</v>
      </c>
      <c r="CRG253" s="256" t="s">
        <v>659</v>
      </c>
      <c r="CRH253" s="256" t="s">
        <v>659</v>
      </c>
      <c r="CRI253" s="256" t="s">
        <v>659</v>
      </c>
      <c r="CRJ253" s="256" t="s">
        <v>659</v>
      </c>
      <c r="CRK253" s="256" t="s">
        <v>659</v>
      </c>
      <c r="CRL253" s="256" t="s">
        <v>659</v>
      </c>
      <c r="CRM253" s="256" t="s">
        <v>659</v>
      </c>
      <c r="CRN253" s="256" t="s">
        <v>659</v>
      </c>
      <c r="CRO253" s="256" t="s">
        <v>659</v>
      </c>
      <c r="CRP253" s="256" t="s">
        <v>659</v>
      </c>
      <c r="CRQ253" s="256" t="s">
        <v>659</v>
      </c>
      <c r="CRR253" s="256" t="s">
        <v>659</v>
      </c>
      <c r="CRS253" s="256" t="s">
        <v>659</v>
      </c>
      <c r="CRT253" s="256" t="s">
        <v>659</v>
      </c>
      <c r="CRU253" s="256" t="s">
        <v>659</v>
      </c>
      <c r="CRV253" s="256" t="s">
        <v>659</v>
      </c>
      <c r="CRW253" s="256" t="s">
        <v>659</v>
      </c>
      <c r="CRX253" s="256" t="s">
        <v>659</v>
      </c>
      <c r="CRY253" s="256" t="s">
        <v>659</v>
      </c>
      <c r="CRZ253" s="256" t="s">
        <v>659</v>
      </c>
      <c r="CSA253" s="256" t="s">
        <v>659</v>
      </c>
      <c r="CSB253" s="256" t="s">
        <v>659</v>
      </c>
      <c r="CSC253" s="256" t="s">
        <v>659</v>
      </c>
      <c r="CSD253" s="256" t="s">
        <v>659</v>
      </c>
      <c r="CSE253" s="256" t="s">
        <v>659</v>
      </c>
      <c r="CSF253" s="256" t="s">
        <v>659</v>
      </c>
      <c r="CSG253" s="256" t="s">
        <v>659</v>
      </c>
      <c r="CSH253" s="256" t="s">
        <v>659</v>
      </c>
      <c r="CSI253" s="256" t="s">
        <v>659</v>
      </c>
      <c r="CSJ253" s="256" t="s">
        <v>659</v>
      </c>
      <c r="CSK253" s="256" t="s">
        <v>659</v>
      </c>
      <c r="CSL253" s="256" t="s">
        <v>659</v>
      </c>
      <c r="CSM253" s="256" t="s">
        <v>659</v>
      </c>
      <c r="CSN253" s="256" t="s">
        <v>659</v>
      </c>
      <c r="CSO253" s="256" t="s">
        <v>659</v>
      </c>
      <c r="CSP253" s="256" t="s">
        <v>659</v>
      </c>
      <c r="CSQ253" s="256" t="s">
        <v>659</v>
      </c>
      <c r="CSR253" s="256" t="s">
        <v>659</v>
      </c>
      <c r="CSS253" s="256" t="s">
        <v>659</v>
      </c>
      <c r="CST253" s="256" t="s">
        <v>659</v>
      </c>
      <c r="CSU253" s="256" t="s">
        <v>659</v>
      </c>
      <c r="CSV253" s="256" t="s">
        <v>659</v>
      </c>
      <c r="CSW253" s="256" t="s">
        <v>659</v>
      </c>
      <c r="CSX253" s="256" t="s">
        <v>659</v>
      </c>
      <c r="CSY253" s="256" t="s">
        <v>659</v>
      </c>
      <c r="CSZ253" s="256" t="s">
        <v>659</v>
      </c>
      <c r="CTA253" s="256" t="s">
        <v>659</v>
      </c>
      <c r="CTB253" s="256" t="s">
        <v>659</v>
      </c>
      <c r="CTC253" s="256" t="s">
        <v>659</v>
      </c>
      <c r="CTD253" s="256" t="s">
        <v>659</v>
      </c>
      <c r="CTE253" s="256" t="s">
        <v>659</v>
      </c>
      <c r="CTF253" s="256" t="s">
        <v>659</v>
      </c>
      <c r="CTG253" s="256" t="s">
        <v>659</v>
      </c>
      <c r="CTH253" s="256" t="s">
        <v>659</v>
      </c>
      <c r="CTI253" s="256" t="s">
        <v>659</v>
      </c>
      <c r="CTJ253" s="256" t="s">
        <v>659</v>
      </c>
      <c r="CTK253" s="256" t="s">
        <v>659</v>
      </c>
      <c r="CTL253" s="256" t="s">
        <v>659</v>
      </c>
      <c r="CTM253" s="256" t="s">
        <v>659</v>
      </c>
      <c r="CTN253" s="256" t="s">
        <v>659</v>
      </c>
      <c r="CTO253" s="256" t="s">
        <v>659</v>
      </c>
      <c r="CTP253" s="256" t="s">
        <v>659</v>
      </c>
      <c r="CTQ253" s="256" t="s">
        <v>659</v>
      </c>
      <c r="CTR253" s="256" t="s">
        <v>659</v>
      </c>
      <c r="CTS253" s="256" t="s">
        <v>659</v>
      </c>
      <c r="CTT253" s="256" t="s">
        <v>659</v>
      </c>
      <c r="CTU253" s="256" t="s">
        <v>659</v>
      </c>
      <c r="CTV253" s="256" t="s">
        <v>659</v>
      </c>
      <c r="CTW253" s="256" t="s">
        <v>659</v>
      </c>
      <c r="CTX253" s="256" t="s">
        <v>659</v>
      </c>
      <c r="CTY253" s="256" t="s">
        <v>659</v>
      </c>
      <c r="CTZ253" s="256" t="s">
        <v>659</v>
      </c>
      <c r="CUA253" s="256" t="s">
        <v>659</v>
      </c>
      <c r="CUB253" s="256" t="s">
        <v>659</v>
      </c>
      <c r="CUC253" s="256" t="s">
        <v>659</v>
      </c>
      <c r="CUD253" s="256" t="s">
        <v>659</v>
      </c>
      <c r="CUE253" s="256" t="s">
        <v>659</v>
      </c>
      <c r="CUF253" s="256" t="s">
        <v>659</v>
      </c>
      <c r="CUG253" s="256" t="s">
        <v>659</v>
      </c>
      <c r="CUH253" s="256" t="s">
        <v>659</v>
      </c>
      <c r="CUI253" s="256" t="s">
        <v>659</v>
      </c>
      <c r="CUJ253" s="256" t="s">
        <v>659</v>
      </c>
      <c r="CUK253" s="256" t="s">
        <v>659</v>
      </c>
      <c r="CUL253" s="256" t="s">
        <v>659</v>
      </c>
      <c r="CUM253" s="256" t="s">
        <v>659</v>
      </c>
      <c r="CUN253" s="256" t="s">
        <v>659</v>
      </c>
      <c r="CUO253" s="256" t="s">
        <v>659</v>
      </c>
      <c r="CUP253" s="256" t="s">
        <v>659</v>
      </c>
      <c r="CUQ253" s="256" t="s">
        <v>659</v>
      </c>
      <c r="CUR253" s="256" t="s">
        <v>659</v>
      </c>
      <c r="CUS253" s="256" t="s">
        <v>659</v>
      </c>
      <c r="CUT253" s="256" t="s">
        <v>659</v>
      </c>
      <c r="CUU253" s="256" t="s">
        <v>659</v>
      </c>
      <c r="CUV253" s="256" t="s">
        <v>659</v>
      </c>
      <c r="CUW253" s="256" t="s">
        <v>659</v>
      </c>
      <c r="CUX253" s="256" t="s">
        <v>659</v>
      </c>
      <c r="CUY253" s="256" t="s">
        <v>659</v>
      </c>
      <c r="CUZ253" s="256" t="s">
        <v>659</v>
      </c>
      <c r="CVA253" s="256" t="s">
        <v>659</v>
      </c>
      <c r="CVB253" s="256" t="s">
        <v>659</v>
      </c>
      <c r="CVC253" s="256" t="s">
        <v>659</v>
      </c>
      <c r="CVD253" s="256" t="s">
        <v>659</v>
      </c>
      <c r="CVE253" s="256" t="s">
        <v>659</v>
      </c>
      <c r="CVF253" s="256" t="s">
        <v>659</v>
      </c>
      <c r="CVG253" s="256" t="s">
        <v>659</v>
      </c>
      <c r="CVH253" s="256" t="s">
        <v>659</v>
      </c>
      <c r="CVI253" s="256" t="s">
        <v>659</v>
      </c>
      <c r="CVJ253" s="256" t="s">
        <v>659</v>
      </c>
      <c r="CVK253" s="256" t="s">
        <v>659</v>
      </c>
      <c r="CVL253" s="256" t="s">
        <v>659</v>
      </c>
      <c r="CVM253" s="256" t="s">
        <v>659</v>
      </c>
      <c r="CVN253" s="256" t="s">
        <v>659</v>
      </c>
      <c r="CVO253" s="256" t="s">
        <v>659</v>
      </c>
      <c r="CVP253" s="256" t="s">
        <v>659</v>
      </c>
      <c r="CVQ253" s="256" t="s">
        <v>659</v>
      </c>
      <c r="CVR253" s="256" t="s">
        <v>659</v>
      </c>
      <c r="CVS253" s="256" t="s">
        <v>659</v>
      </c>
      <c r="CVT253" s="256" t="s">
        <v>659</v>
      </c>
      <c r="CVU253" s="256" t="s">
        <v>659</v>
      </c>
      <c r="CVV253" s="256" t="s">
        <v>659</v>
      </c>
      <c r="CVW253" s="256" t="s">
        <v>659</v>
      </c>
      <c r="CVX253" s="256" t="s">
        <v>659</v>
      </c>
      <c r="CVY253" s="256" t="s">
        <v>659</v>
      </c>
      <c r="CVZ253" s="256" t="s">
        <v>659</v>
      </c>
      <c r="CWA253" s="256" t="s">
        <v>659</v>
      </c>
      <c r="CWB253" s="256" t="s">
        <v>659</v>
      </c>
      <c r="CWC253" s="256" t="s">
        <v>659</v>
      </c>
      <c r="CWD253" s="256" t="s">
        <v>659</v>
      </c>
      <c r="CWE253" s="256" t="s">
        <v>659</v>
      </c>
      <c r="CWF253" s="256" t="s">
        <v>659</v>
      </c>
      <c r="CWG253" s="256" t="s">
        <v>659</v>
      </c>
      <c r="CWH253" s="256" t="s">
        <v>659</v>
      </c>
      <c r="CWI253" s="256" t="s">
        <v>659</v>
      </c>
      <c r="CWJ253" s="256" t="s">
        <v>659</v>
      </c>
      <c r="CWK253" s="256" t="s">
        <v>659</v>
      </c>
      <c r="CWL253" s="256" t="s">
        <v>659</v>
      </c>
      <c r="CWM253" s="256" t="s">
        <v>659</v>
      </c>
      <c r="CWN253" s="256" t="s">
        <v>659</v>
      </c>
      <c r="CWO253" s="256" t="s">
        <v>659</v>
      </c>
      <c r="CWP253" s="256" t="s">
        <v>659</v>
      </c>
      <c r="CWQ253" s="256" t="s">
        <v>659</v>
      </c>
      <c r="CWR253" s="256" t="s">
        <v>659</v>
      </c>
      <c r="CWS253" s="256" t="s">
        <v>659</v>
      </c>
      <c r="CWT253" s="256" t="s">
        <v>659</v>
      </c>
      <c r="CWU253" s="256" t="s">
        <v>659</v>
      </c>
      <c r="CWV253" s="256" t="s">
        <v>659</v>
      </c>
      <c r="CWW253" s="256" t="s">
        <v>659</v>
      </c>
      <c r="CWX253" s="256" t="s">
        <v>659</v>
      </c>
      <c r="CWY253" s="256" t="s">
        <v>659</v>
      </c>
      <c r="CWZ253" s="256" t="s">
        <v>659</v>
      </c>
      <c r="CXA253" s="256" t="s">
        <v>659</v>
      </c>
      <c r="CXB253" s="256" t="s">
        <v>659</v>
      </c>
      <c r="CXC253" s="256" t="s">
        <v>659</v>
      </c>
      <c r="CXD253" s="256" t="s">
        <v>659</v>
      </c>
      <c r="CXE253" s="256" t="s">
        <v>659</v>
      </c>
      <c r="CXF253" s="256" t="s">
        <v>659</v>
      </c>
      <c r="CXG253" s="256" t="s">
        <v>659</v>
      </c>
      <c r="CXH253" s="256" t="s">
        <v>659</v>
      </c>
      <c r="CXI253" s="256" t="s">
        <v>659</v>
      </c>
      <c r="CXJ253" s="256" t="s">
        <v>659</v>
      </c>
      <c r="CXK253" s="256" t="s">
        <v>659</v>
      </c>
      <c r="CXL253" s="256" t="s">
        <v>659</v>
      </c>
      <c r="CXM253" s="256" t="s">
        <v>659</v>
      </c>
      <c r="CXN253" s="256" t="s">
        <v>659</v>
      </c>
      <c r="CXO253" s="256" t="s">
        <v>659</v>
      </c>
      <c r="CXP253" s="256" t="s">
        <v>659</v>
      </c>
      <c r="CXQ253" s="256" t="s">
        <v>659</v>
      </c>
      <c r="CXR253" s="256" t="s">
        <v>659</v>
      </c>
      <c r="CXS253" s="256" t="s">
        <v>659</v>
      </c>
      <c r="CXT253" s="256" t="s">
        <v>659</v>
      </c>
      <c r="CXU253" s="256" t="s">
        <v>659</v>
      </c>
      <c r="CXV253" s="256" t="s">
        <v>659</v>
      </c>
      <c r="CXW253" s="256" t="s">
        <v>659</v>
      </c>
      <c r="CXX253" s="256" t="s">
        <v>659</v>
      </c>
      <c r="CXY253" s="256" t="s">
        <v>659</v>
      </c>
      <c r="CXZ253" s="256" t="s">
        <v>659</v>
      </c>
      <c r="CYA253" s="256" t="s">
        <v>659</v>
      </c>
      <c r="CYB253" s="256" t="s">
        <v>659</v>
      </c>
      <c r="CYC253" s="256" t="s">
        <v>659</v>
      </c>
      <c r="CYD253" s="256" t="s">
        <v>659</v>
      </c>
      <c r="CYE253" s="256" t="s">
        <v>659</v>
      </c>
      <c r="CYF253" s="256" t="s">
        <v>659</v>
      </c>
      <c r="CYG253" s="256" t="s">
        <v>659</v>
      </c>
      <c r="CYH253" s="256" t="s">
        <v>659</v>
      </c>
      <c r="CYI253" s="256" t="s">
        <v>659</v>
      </c>
      <c r="CYJ253" s="256" t="s">
        <v>659</v>
      </c>
      <c r="CYK253" s="256" t="s">
        <v>659</v>
      </c>
      <c r="CYL253" s="256" t="s">
        <v>659</v>
      </c>
      <c r="CYM253" s="256" t="s">
        <v>659</v>
      </c>
      <c r="CYN253" s="256" t="s">
        <v>659</v>
      </c>
      <c r="CYO253" s="256" t="s">
        <v>659</v>
      </c>
      <c r="CYP253" s="256" t="s">
        <v>659</v>
      </c>
      <c r="CYQ253" s="256" t="s">
        <v>659</v>
      </c>
      <c r="CYR253" s="256" t="s">
        <v>659</v>
      </c>
      <c r="CYS253" s="256" t="s">
        <v>659</v>
      </c>
      <c r="CYT253" s="256" t="s">
        <v>659</v>
      </c>
      <c r="CYU253" s="256" t="s">
        <v>659</v>
      </c>
      <c r="CYV253" s="256" t="s">
        <v>659</v>
      </c>
      <c r="CYW253" s="256" t="s">
        <v>659</v>
      </c>
      <c r="CYX253" s="256" t="s">
        <v>659</v>
      </c>
      <c r="CYY253" s="256" t="s">
        <v>659</v>
      </c>
      <c r="CYZ253" s="256" t="s">
        <v>659</v>
      </c>
      <c r="CZA253" s="256" t="s">
        <v>659</v>
      </c>
      <c r="CZB253" s="256" t="s">
        <v>659</v>
      </c>
      <c r="CZC253" s="256" t="s">
        <v>659</v>
      </c>
      <c r="CZD253" s="256" t="s">
        <v>659</v>
      </c>
      <c r="CZE253" s="256" t="s">
        <v>659</v>
      </c>
      <c r="CZF253" s="256" t="s">
        <v>659</v>
      </c>
      <c r="CZG253" s="256" t="s">
        <v>659</v>
      </c>
      <c r="CZH253" s="256" t="s">
        <v>659</v>
      </c>
      <c r="CZI253" s="256" t="s">
        <v>659</v>
      </c>
      <c r="CZJ253" s="256" t="s">
        <v>659</v>
      </c>
      <c r="CZK253" s="256" t="s">
        <v>659</v>
      </c>
      <c r="CZL253" s="256" t="s">
        <v>659</v>
      </c>
      <c r="CZM253" s="256" t="s">
        <v>659</v>
      </c>
      <c r="CZN253" s="256" t="s">
        <v>659</v>
      </c>
      <c r="CZO253" s="256" t="s">
        <v>659</v>
      </c>
      <c r="CZP253" s="256" t="s">
        <v>659</v>
      </c>
      <c r="CZQ253" s="256" t="s">
        <v>659</v>
      </c>
      <c r="CZR253" s="256" t="s">
        <v>659</v>
      </c>
      <c r="CZS253" s="256" t="s">
        <v>659</v>
      </c>
      <c r="CZT253" s="256" t="s">
        <v>659</v>
      </c>
      <c r="CZU253" s="256" t="s">
        <v>659</v>
      </c>
      <c r="CZV253" s="256" t="s">
        <v>659</v>
      </c>
      <c r="CZW253" s="256" t="s">
        <v>659</v>
      </c>
      <c r="CZX253" s="256" t="s">
        <v>659</v>
      </c>
      <c r="CZY253" s="256" t="s">
        <v>659</v>
      </c>
      <c r="CZZ253" s="256" t="s">
        <v>659</v>
      </c>
      <c r="DAA253" s="256" t="s">
        <v>659</v>
      </c>
      <c r="DAB253" s="256" t="s">
        <v>659</v>
      </c>
      <c r="DAC253" s="256" t="s">
        <v>659</v>
      </c>
      <c r="DAD253" s="256" t="s">
        <v>659</v>
      </c>
      <c r="DAE253" s="256" t="s">
        <v>659</v>
      </c>
      <c r="DAF253" s="256" t="s">
        <v>659</v>
      </c>
      <c r="DAG253" s="256" t="s">
        <v>659</v>
      </c>
      <c r="DAH253" s="256" t="s">
        <v>659</v>
      </c>
      <c r="DAI253" s="256" t="s">
        <v>659</v>
      </c>
      <c r="DAJ253" s="256" t="s">
        <v>659</v>
      </c>
      <c r="DAK253" s="256" t="s">
        <v>659</v>
      </c>
      <c r="DAL253" s="256" t="s">
        <v>659</v>
      </c>
      <c r="DAM253" s="256" t="s">
        <v>659</v>
      </c>
      <c r="DAN253" s="256" t="s">
        <v>659</v>
      </c>
      <c r="DAO253" s="256" t="s">
        <v>659</v>
      </c>
      <c r="DAP253" s="256" t="s">
        <v>659</v>
      </c>
      <c r="DAQ253" s="256" t="s">
        <v>659</v>
      </c>
      <c r="DAR253" s="256" t="s">
        <v>659</v>
      </c>
      <c r="DAS253" s="256" t="s">
        <v>659</v>
      </c>
      <c r="DAT253" s="256" t="s">
        <v>659</v>
      </c>
      <c r="DAU253" s="256" t="s">
        <v>659</v>
      </c>
      <c r="DAV253" s="256" t="s">
        <v>659</v>
      </c>
      <c r="DAW253" s="256" t="s">
        <v>659</v>
      </c>
      <c r="DAX253" s="256" t="s">
        <v>659</v>
      </c>
      <c r="DAY253" s="256" t="s">
        <v>659</v>
      </c>
      <c r="DAZ253" s="256" t="s">
        <v>659</v>
      </c>
      <c r="DBA253" s="256" t="s">
        <v>659</v>
      </c>
      <c r="DBB253" s="256" t="s">
        <v>659</v>
      </c>
      <c r="DBC253" s="256" t="s">
        <v>659</v>
      </c>
      <c r="DBD253" s="256" t="s">
        <v>659</v>
      </c>
      <c r="DBE253" s="256" t="s">
        <v>659</v>
      </c>
      <c r="DBF253" s="256" t="s">
        <v>659</v>
      </c>
      <c r="DBG253" s="256" t="s">
        <v>659</v>
      </c>
      <c r="DBH253" s="256" t="s">
        <v>659</v>
      </c>
      <c r="DBI253" s="256" t="s">
        <v>659</v>
      </c>
      <c r="DBJ253" s="256" t="s">
        <v>659</v>
      </c>
      <c r="DBK253" s="256" t="s">
        <v>659</v>
      </c>
      <c r="DBL253" s="256" t="s">
        <v>659</v>
      </c>
      <c r="DBM253" s="256" t="s">
        <v>659</v>
      </c>
      <c r="DBN253" s="256" t="s">
        <v>659</v>
      </c>
      <c r="DBO253" s="256" t="s">
        <v>659</v>
      </c>
      <c r="DBP253" s="256" t="s">
        <v>659</v>
      </c>
      <c r="DBQ253" s="256" t="s">
        <v>659</v>
      </c>
      <c r="DBR253" s="256" t="s">
        <v>659</v>
      </c>
      <c r="DBS253" s="256" t="s">
        <v>659</v>
      </c>
      <c r="DBT253" s="256" t="s">
        <v>659</v>
      </c>
      <c r="DBU253" s="256" t="s">
        <v>659</v>
      </c>
      <c r="DBV253" s="256" t="s">
        <v>659</v>
      </c>
      <c r="DBW253" s="256" t="s">
        <v>659</v>
      </c>
      <c r="DBX253" s="256" t="s">
        <v>659</v>
      </c>
      <c r="DBY253" s="256" t="s">
        <v>659</v>
      </c>
      <c r="DBZ253" s="256" t="s">
        <v>659</v>
      </c>
      <c r="DCA253" s="256" t="s">
        <v>659</v>
      </c>
      <c r="DCB253" s="256" t="s">
        <v>659</v>
      </c>
      <c r="DCC253" s="256" t="s">
        <v>659</v>
      </c>
      <c r="DCD253" s="256" t="s">
        <v>659</v>
      </c>
      <c r="DCE253" s="256" t="s">
        <v>659</v>
      </c>
      <c r="DCF253" s="256" t="s">
        <v>659</v>
      </c>
      <c r="DCG253" s="256" t="s">
        <v>659</v>
      </c>
      <c r="DCH253" s="256" t="s">
        <v>659</v>
      </c>
      <c r="DCI253" s="256" t="s">
        <v>659</v>
      </c>
      <c r="DCJ253" s="256" t="s">
        <v>659</v>
      </c>
      <c r="DCK253" s="256" t="s">
        <v>659</v>
      </c>
      <c r="DCL253" s="256" t="s">
        <v>659</v>
      </c>
      <c r="DCM253" s="256" t="s">
        <v>659</v>
      </c>
      <c r="DCN253" s="256" t="s">
        <v>659</v>
      </c>
      <c r="DCO253" s="256" t="s">
        <v>659</v>
      </c>
      <c r="DCP253" s="256" t="s">
        <v>659</v>
      </c>
      <c r="DCQ253" s="256" t="s">
        <v>659</v>
      </c>
      <c r="DCR253" s="256" t="s">
        <v>659</v>
      </c>
      <c r="DCS253" s="256" t="s">
        <v>659</v>
      </c>
      <c r="DCT253" s="256" t="s">
        <v>659</v>
      </c>
      <c r="DCU253" s="256" t="s">
        <v>659</v>
      </c>
      <c r="DCV253" s="256" t="s">
        <v>659</v>
      </c>
      <c r="DCW253" s="256" t="s">
        <v>659</v>
      </c>
      <c r="DCX253" s="256" t="s">
        <v>659</v>
      </c>
      <c r="DCY253" s="256" t="s">
        <v>659</v>
      </c>
      <c r="DCZ253" s="256" t="s">
        <v>659</v>
      </c>
      <c r="DDA253" s="256" t="s">
        <v>659</v>
      </c>
      <c r="DDB253" s="256" t="s">
        <v>659</v>
      </c>
      <c r="DDC253" s="256" t="s">
        <v>659</v>
      </c>
      <c r="DDD253" s="256" t="s">
        <v>659</v>
      </c>
      <c r="DDE253" s="256" t="s">
        <v>659</v>
      </c>
      <c r="DDF253" s="256" t="s">
        <v>659</v>
      </c>
      <c r="DDG253" s="256" t="s">
        <v>659</v>
      </c>
      <c r="DDH253" s="256" t="s">
        <v>659</v>
      </c>
      <c r="DDI253" s="256" t="s">
        <v>659</v>
      </c>
      <c r="DDJ253" s="256" t="s">
        <v>659</v>
      </c>
      <c r="DDK253" s="256" t="s">
        <v>659</v>
      </c>
      <c r="DDL253" s="256" t="s">
        <v>659</v>
      </c>
      <c r="DDM253" s="256" t="s">
        <v>659</v>
      </c>
      <c r="DDN253" s="256" t="s">
        <v>659</v>
      </c>
      <c r="DDO253" s="256" t="s">
        <v>659</v>
      </c>
      <c r="DDP253" s="256" t="s">
        <v>659</v>
      </c>
      <c r="DDQ253" s="256" t="s">
        <v>659</v>
      </c>
      <c r="DDR253" s="256" t="s">
        <v>659</v>
      </c>
      <c r="DDS253" s="256" t="s">
        <v>659</v>
      </c>
      <c r="DDT253" s="256" t="s">
        <v>659</v>
      </c>
      <c r="DDU253" s="256" t="s">
        <v>659</v>
      </c>
      <c r="DDV253" s="256" t="s">
        <v>659</v>
      </c>
      <c r="DDW253" s="256" t="s">
        <v>659</v>
      </c>
      <c r="DDX253" s="256" t="s">
        <v>659</v>
      </c>
      <c r="DDY253" s="256" t="s">
        <v>659</v>
      </c>
      <c r="DDZ253" s="256" t="s">
        <v>659</v>
      </c>
      <c r="DEA253" s="256" t="s">
        <v>659</v>
      </c>
      <c r="DEB253" s="256" t="s">
        <v>659</v>
      </c>
      <c r="DEC253" s="256" t="s">
        <v>659</v>
      </c>
      <c r="DED253" s="256" t="s">
        <v>659</v>
      </c>
      <c r="DEE253" s="256" t="s">
        <v>659</v>
      </c>
      <c r="DEF253" s="256" t="s">
        <v>659</v>
      </c>
      <c r="DEG253" s="256" t="s">
        <v>659</v>
      </c>
      <c r="DEH253" s="256" t="s">
        <v>659</v>
      </c>
      <c r="DEI253" s="256" t="s">
        <v>659</v>
      </c>
      <c r="DEJ253" s="256" t="s">
        <v>659</v>
      </c>
      <c r="DEK253" s="256" t="s">
        <v>659</v>
      </c>
      <c r="DEL253" s="256" t="s">
        <v>659</v>
      </c>
      <c r="DEM253" s="256" t="s">
        <v>659</v>
      </c>
      <c r="DEN253" s="256" t="s">
        <v>659</v>
      </c>
      <c r="DEO253" s="256" t="s">
        <v>659</v>
      </c>
      <c r="DEP253" s="256" t="s">
        <v>659</v>
      </c>
      <c r="DEQ253" s="256" t="s">
        <v>659</v>
      </c>
      <c r="DER253" s="256" t="s">
        <v>659</v>
      </c>
      <c r="DES253" s="256" t="s">
        <v>659</v>
      </c>
      <c r="DET253" s="256" t="s">
        <v>659</v>
      </c>
      <c r="DEU253" s="256" t="s">
        <v>659</v>
      </c>
      <c r="DEV253" s="256" t="s">
        <v>659</v>
      </c>
      <c r="DEW253" s="256" t="s">
        <v>659</v>
      </c>
      <c r="DEX253" s="256" t="s">
        <v>659</v>
      </c>
      <c r="DEY253" s="256" t="s">
        <v>659</v>
      </c>
      <c r="DEZ253" s="256" t="s">
        <v>659</v>
      </c>
      <c r="DFA253" s="256" t="s">
        <v>659</v>
      </c>
      <c r="DFB253" s="256" t="s">
        <v>659</v>
      </c>
      <c r="DFC253" s="256" t="s">
        <v>659</v>
      </c>
      <c r="DFD253" s="256" t="s">
        <v>659</v>
      </c>
      <c r="DFE253" s="256" t="s">
        <v>659</v>
      </c>
      <c r="DFF253" s="256" t="s">
        <v>659</v>
      </c>
      <c r="DFG253" s="256" t="s">
        <v>659</v>
      </c>
      <c r="DFH253" s="256" t="s">
        <v>659</v>
      </c>
      <c r="DFI253" s="256" t="s">
        <v>659</v>
      </c>
      <c r="DFJ253" s="256" t="s">
        <v>659</v>
      </c>
      <c r="DFK253" s="256" t="s">
        <v>659</v>
      </c>
      <c r="DFL253" s="256" t="s">
        <v>659</v>
      </c>
      <c r="DFM253" s="256" t="s">
        <v>659</v>
      </c>
      <c r="DFN253" s="256" t="s">
        <v>659</v>
      </c>
      <c r="DFO253" s="256" t="s">
        <v>659</v>
      </c>
      <c r="DFP253" s="256" t="s">
        <v>659</v>
      </c>
      <c r="DFQ253" s="256" t="s">
        <v>659</v>
      </c>
      <c r="DFR253" s="256" t="s">
        <v>659</v>
      </c>
      <c r="DFS253" s="256" t="s">
        <v>659</v>
      </c>
      <c r="DFT253" s="256" t="s">
        <v>659</v>
      </c>
      <c r="DFU253" s="256" t="s">
        <v>659</v>
      </c>
      <c r="DFV253" s="256" t="s">
        <v>659</v>
      </c>
      <c r="DFW253" s="256" t="s">
        <v>659</v>
      </c>
      <c r="DFX253" s="256" t="s">
        <v>659</v>
      </c>
      <c r="DFY253" s="256" t="s">
        <v>659</v>
      </c>
      <c r="DFZ253" s="256" t="s">
        <v>659</v>
      </c>
      <c r="DGA253" s="256" t="s">
        <v>659</v>
      </c>
      <c r="DGB253" s="256" t="s">
        <v>659</v>
      </c>
      <c r="DGC253" s="256" t="s">
        <v>659</v>
      </c>
      <c r="DGD253" s="256" t="s">
        <v>659</v>
      </c>
      <c r="DGE253" s="256" t="s">
        <v>659</v>
      </c>
      <c r="DGF253" s="256" t="s">
        <v>659</v>
      </c>
      <c r="DGG253" s="256" t="s">
        <v>659</v>
      </c>
      <c r="DGH253" s="256" t="s">
        <v>659</v>
      </c>
      <c r="DGI253" s="256" t="s">
        <v>659</v>
      </c>
      <c r="DGJ253" s="256" t="s">
        <v>659</v>
      </c>
      <c r="DGK253" s="256" t="s">
        <v>659</v>
      </c>
      <c r="DGL253" s="256" t="s">
        <v>659</v>
      </c>
      <c r="DGM253" s="256" t="s">
        <v>659</v>
      </c>
      <c r="DGN253" s="256" t="s">
        <v>659</v>
      </c>
      <c r="DGO253" s="256" t="s">
        <v>659</v>
      </c>
      <c r="DGP253" s="256" t="s">
        <v>659</v>
      </c>
      <c r="DGQ253" s="256" t="s">
        <v>659</v>
      </c>
      <c r="DGR253" s="256" t="s">
        <v>659</v>
      </c>
      <c r="DGS253" s="256" t="s">
        <v>659</v>
      </c>
      <c r="DGT253" s="256" t="s">
        <v>659</v>
      </c>
      <c r="DGU253" s="256" t="s">
        <v>659</v>
      </c>
      <c r="DGV253" s="256" t="s">
        <v>659</v>
      </c>
      <c r="DGW253" s="256" t="s">
        <v>659</v>
      </c>
      <c r="DGX253" s="256" t="s">
        <v>659</v>
      </c>
      <c r="DGY253" s="256" t="s">
        <v>659</v>
      </c>
      <c r="DGZ253" s="256" t="s">
        <v>659</v>
      </c>
      <c r="DHA253" s="256" t="s">
        <v>659</v>
      </c>
      <c r="DHB253" s="256" t="s">
        <v>659</v>
      </c>
      <c r="DHC253" s="256" t="s">
        <v>659</v>
      </c>
      <c r="DHD253" s="256" t="s">
        <v>659</v>
      </c>
      <c r="DHE253" s="256" t="s">
        <v>659</v>
      </c>
      <c r="DHF253" s="256" t="s">
        <v>659</v>
      </c>
      <c r="DHG253" s="256" t="s">
        <v>659</v>
      </c>
      <c r="DHH253" s="256" t="s">
        <v>659</v>
      </c>
      <c r="DHI253" s="256" t="s">
        <v>659</v>
      </c>
      <c r="DHJ253" s="256" t="s">
        <v>659</v>
      </c>
      <c r="DHK253" s="256" t="s">
        <v>659</v>
      </c>
      <c r="DHL253" s="256" t="s">
        <v>659</v>
      </c>
      <c r="DHM253" s="256" t="s">
        <v>659</v>
      </c>
      <c r="DHN253" s="256" t="s">
        <v>659</v>
      </c>
      <c r="DHO253" s="256" t="s">
        <v>659</v>
      </c>
      <c r="DHP253" s="256" t="s">
        <v>659</v>
      </c>
      <c r="DHQ253" s="256" t="s">
        <v>659</v>
      </c>
      <c r="DHR253" s="256" t="s">
        <v>659</v>
      </c>
      <c r="DHS253" s="256" t="s">
        <v>659</v>
      </c>
      <c r="DHT253" s="256" t="s">
        <v>659</v>
      </c>
      <c r="DHU253" s="256" t="s">
        <v>659</v>
      </c>
      <c r="DHV253" s="256" t="s">
        <v>659</v>
      </c>
      <c r="DHW253" s="256" t="s">
        <v>659</v>
      </c>
      <c r="DHX253" s="256" t="s">
        <v>659</v>
      </c>
      <c r="DHY253" s="256" t="s">
        <v>659</v>
      </c>
      <c r="DHZ253" s="256" t="s">
        <v>659</v>
      </c>
      <c r="DIA253" s="256" t="s">
        <v>659</v>
      </c>
      <c r="DIB253" s="256" t="s">
        <v>659</v>
      </c>
      <c r="DIC253" s="256" t="s">
        <v>659</v>
      </c>
      <c r="DID253" s="256" t="s">
        <v>659</v>
      </c>
      <c r="DIE253" s="256" t="s">
        <v>659</v>
      </c>
      <c r="DIF253" s="256" t="s">
        <v>659</v>
      </c>
      <c r="DIG253" s="256" t="s">
        <v>659</v>
      </c>
      <c r="DIH253" s="256" t="s">
        <v>659</v>
      </c>
      <c r="DII253" s="256" t="s">
        <v>659</v>
      </c>
      <c r="DIJ253" s="256" t="s">
        <v>659</v>
      </c>
      <c r="DIK253" s="256" t="s">
        <v>659</v>
      </c>
      <c r="DIL253" s="256" t="s">
        <v>659</v>
      </c>
      <c r="DIM253" s="256" t="s">
        <v>659</v>
      </c>
      <c r="DIN253" s="256" t="s">
        <v>659</v>
      </c>
      <c r="DIO253" s="256" t="s">
        <v>659</v>
      </c>
      <c r="DIP253" s="256" t="s">
        <v>659</v>
      </c>
      <c r="DIQ253" s="256" t="s">
        <v>659</v>
      </c>
      <c r="DIR253" s="256" t="s">
        <v>659</v>
      </c>
      <c r="DIS253" s="256" t="s">
        <v>659</v>
      </c>
      <c r="DIT253" s="256" t="s">
        <v>659</v>
      </c>
      <c r="DIU253" s="256" t="s">
        <v>659</v>
      </c>
      <c r="DIV253" s="256" t="s">
        <v>659</v>
      </c>
      <c r="DIW253" s="256" t="s">
        <v>659</v>
      </c>
      <c r="DIX253" s="256" t="s">
        <v>659</v>
      </c>
      <c r="DIY253" s="256" t="s">
        <v>659</v>
      </c>
      <c r="DIZ253" s="256" t="s">
        <v>659</v>
      </c>
      <c r="DJA253" s="256" t="s">
        <v>659</v>
      </c>
      <c r="DJB253" s="256" t="s">
        <v>659</v>
      </c>
      <c r="DJC253" s="256" t="s">
        <v>659</v>
      </c>
      <c r="DJD253" s="256" t="s">
        <v>659</v>
      </c>
      <c r="DJE253" s="256" t="s">
        <v>659</v>
      </c>
      <c r="DJF253" s="256" t="s">
        <v>659</v>
      </c>
      <c r="DJG253" s="256" t="s">
        <v>659</v>
      </c>
      <c r="DJH253" s="256" t="s">
        <v>659</v>
      </c>
      <c r="DJI253" s="256" t="s">
        <v>659</v>
      </c>
      <c r="DJJ253" s="256" t="s">
        <v>659</v>
      </c>
      <c r="DJK253" s="256" t="s">
        <v>659</v>
      </c>
      <c r="DJL253" s="256" t="s">
        <v>659</v>
      </c>
      <c r="DJM253" s="256" t="s">
        <v>659</v>
      </c>
      <c r="DJN253" s="256" t="s">
        <v>659</v>
      </c>
      <c r="DJO253" s="256" t="s">
        <v>659</v>
      </c>
      <c r="DJP253" s="256" t="s">
        <v>659</v>
      </c>
      <c r="DJQ253" s="256" t="s">
        <v>659</v>
      </c>
      <c r="DJR253" s="256" t="s">
        <v>659</v>
      </c>
      <c r="DJS253" s="256" t="s">
        <v>659</v>
      </c>
      <c r="DJT253" s="256" t="s">
        <v>659</v>
      </c>
      <c r="DJU253" s="256" t="s">
        <v>659</v>
      </c>
      <c r="DJV253" s="256" t="s">
        <v>659</v>
      </c>
      <c r="DJW253" s="256" t="s">
        <v>659</v>
      </c>
      <c r="DJX253" s="256" t="s">
        <v>659</v>
      </c>
      <c r="DJY253" s="256" t="s">
        <v>659</v>
      </c>
      <c r="DJZ253" s="256" t="s">
        <v>659</v>
      </c>
      <c r="DKA253" s="256" t="s">
        <v>659</v>
      </c>
      <c r="DKB253" s="256" t="s">
        <v>659</v>
      </c>
      <c r="DKC253" s="256" t="s">
        <v>659</v>
      </c>
      <c r="DKD253" s="256" t="s">
        <v>659</v>
      </c>
      <c r="DKE253" s="256" t="s">
        <v>659</v>
      </c>
      <c r="DKF253" s="256" t="s">
        <v>659</v>
      </c>
      <c r="DKG253" s="256" t="s">
        <v>659</v>
      </c>
      <c r="DKH253" s="256" t="s">
        <v>659</v>
      </c>
      <c r="DKI253" s="256" t="s">
        <v>659</v>
      </c>
      <c r="DKJ253" s="256" t="s">
        <v>659</v>
      </c>
      <c r="DKK253" s="256" t="s">
        <v>659</v>
      </c>
      <c r="DKL253" s="256" t="s">
        <v>659</v>
      </c>
      <c r="DKM253" s="256" t="s">
        <v>659</v>
      </c>
      <c r="DKN253" s="256" t="s">
        <v>659</v>
      </c>
      <c r="DKO253" s="256" t="s">
        <v>659</v>
      </c>
      <c r="DKP253" s="256" t="s">
        <v>659</v>
      </c>
      <c r="DKQ253" s="256" t="s">
        <v>659</v>
      </c>
      <c r="DKR253" s="256" t="s">
        <v>659</v>
      </c>
      <c r="DKS253" s="256" t="s">
        <v>659</v>
      </c>
      <c r="DKT253" s="256" t="s">
        <v>659</v>
      </c>
      <c r="DKU253" s="256" t="s">
        <v>659</v>
      </c>
      <c r="DKV253" s="256" t="s">
        <v>659</v>
      </c>
      <c r="DKW253" s="256" t="s">
        <v>659</v>
      </c>
      <c r="DKX253" s="256" t="s">
        <v>659</v>
      </c>
      <c r="DKY253" s="256" t="s">
        <v>659</v>
      </c>
      <c r="DKZ253" s="256" t="s">
        <v>659</v>
      </c>
      <c r="DLA253" s="256" t="s">
        <v>659</v>
      </c>
      <c r="DLB253" s="256" t="s">
        <v>659</v>
      </c>
      <c r="DLC253" s="256" t="s">
        <v>659</v>
      </c>
      <c r="DLD253" s="256" t="s">
        <v>659</v>
      </c>
      <c r="DLE253" s="256" t="s">
        <v>659</v>
      </c>
      <c r="DLF253" s="256" t="s">
        <v>659</v>
      </c>
      <c r="DLG253" s="256" t="s">
        <v>659</v>
      </c>
      <c r="DLH253" s="256" t="s">
        <v>659</v>
      </c>
      <c r="DLI253" s="256" t="s">
        <v>659</v>
      </c>
      <c r="DLJ253" s="256" t="s">
        <v>659</v>
      </c>
      <c r="DLK253" s="256" t="s">
        <v>659</v>
      </c>
      <c r="DLL253" s="256" t="s">
        <v>659</v>
      </c>
      <c r="DLM253" s="256" t="s">
        <v>659</v>
      </c>
      <c r="DLN253" s="256" t="s">
        <v>659</v>
      </c>
      <c r="DLO253" s="256" t="s">
        <v>659</v>
      </c>
      <c r="DLP253" s="256" t="s">
        <v>659</v>
      </c>
      <c r="DLQ253" s="256" t="s">
        <v>659</v>
      </c>
      <c r="DLR253" s="256" t="s">
        <v>659</v>
      </c>
      <c r="DLS253" s="256" t="s">
        <v>659</v>
      </c>
      <c r="DLT253" s="256" t="s">
        <v>659</v>
      </c>
      <c r="DLU253" s="256" t="s">
        <v>659</v>
      </c>
      <c r="DLV253" s="256" t="s">
        <v>659</v>
      </c>
      <c r="DLW253" s="256" t="s">
        <v>659</v>
      </c>
      <c r="DLX253" s="256" t="s">
        <v>659</v>
      </c>
      <c r="DLY253" s="256" t="s">
        <v>659</v>
      </c>
      <c r="DLZ253" s="256" t="s">
        <v>659</v>
      </c>
      <c r="DMA253" s="256" t="s">
        <v>659</v>
      </c>
      <c r="DMB253" s="256" t="s">
        <v>659</v>
      </c>
      <c r="DMC253" s="256" t="s">
        <v>659</v>
      </c>
      <c r="DMD253" s="256" t="s">
        <v>659</v>
      </c>
      <c r="DME253" s="256" t="s">
        <v>659</v>
      </c>
      <c r="DMF253" s="256" t="s">
        <v>659</v>
      </c>
      <c r="DMG253" s="256" t="s">
        <v>659</v>
      </c>
      <c r="DMH253" s="256" t="s">
        <v>659</v>
      </c>
      <c r="DMI253" s="256" t="s">
        <v>659</v>
      </c>
      <c r="DMJ253" s="256" t="s">
        <v>659</v>
      </c>
      <c r="DMK253" s="256" t="s">
        <v>659</v>
      </c>
      <c r="DML253" s="256" t="s">
        <v>659</v>
      </c>
      <c r="DMM253" s="256" t="s">
        <v>659</v>
      </c>
      <c r="DMN253" s="256" t="s">
        <v>659</v>
      </c>
      <c r="DMO253" s="256" t="s">
        <v>659</v>
      </c>
      <c r="DMP253" s="256" t="s">
        <v>659</v>
      </c>
      <c r="DMQ253" s="256" t="s">
        <v>659</v>
      </c>
      <c r="DMR253" s="256" t="s">
        <v>659</v>
      </c>
      <c r="DMS253" s="256" t="s">
        <v>659</v>
      </c>
      <c r="DMT253" s="256" t="s">
        <v>659</v>
      </c>
      <c r="DMU253" s="256" t="s">
        <v>659</v>
      </c>
      <c r="DMV253" s="256" t="s">
        <v>659</v>
      </c>
      <c r="DMW253" s="256" t="s">
        <v>659</v>
      </c>
      <c r="DMX253" s="256" t="s">
        <v>659</v>
      </c>
      <c r="DMY253" s="256" t="s">
        <v>659</v>
      </c>
      <c r="DMZ253" s="256" t="s">
        <v>659</v>
      </c>
      <c r="DNA253" s="256" t="s">
        <v>659</v>
      </c>
      <c r="DNB253" s="256" t="s">
        <v>659</v>
      </c>
      <c r="DNC253" s="256" t="s">
        <v>659</v>
      </c>
      <c r="DND253" s="256" t="s">
        <v>659</v>
      </c>
      <c r="DNE253" s="256" t="s">
        <v>659</v>
      </c>
      <c r="DNF253" s="256" t="s">
        <v>659</v>
      </c>
      <c r="DNG253" s="256" t="s">
        <v>659</v>
      </c>
      <c r="DNH253" s="256" t="s">
        <v>659</v>
      </c>
      <c r="DNI253" s="256" t="s">
        <v>659</v>
      </c>
      <c r="DNJ253" s="256" t="s">
        <v>659</v>
      </c>
      <c r="DNK253" s="256" t="s">
        <v>659</v>
      </c>
      <c r="DNL253" s="256" t="s">
        <v>659</v>
      </c>
      <c r="DNM253" s="256" t="s">
        <v>659</v>
      </c>
      <c r="DNN253" s="256" t="s">
        <v>659</v>
      </c>
      <c r="DNO253" s="256" t="s">
        <v>659</v>
      </c>
      <c r="DNP253" s="256" t="s">
        <v>659</v>
      </c>
      <c r="DNQ253" s="256" t="s">
        <v>659</v>
      </c>
      <c r="DNR253" s="256" t="s">
        <v>659</v>
      </c>
      <c r="DNS253" s="256" t="s">
        <v>659</v>
      </c>
      <c r="DNT253" s="256" t="s">
        <v>659</v>
      </c>
      <c r="DNU253" s="256" t="s">
        <v>659</v>
      </c>
      <c r="DNV253" s="256" t="s">
        <v>659</v>
      </c>
      <c r="DNW253" s="256" t="s">
        <v>659</v>
      </c>
      <c r="DNX253" s="256" t="s">
        <v>659</v>
      </c>
      <c r="DNY253" s="256" t="s">
        <v>659</v>
      </c>
      <c r="DNZ253" s="256" t="s">
        <v>659</v>
      </c>
      <c r="DOA253" s="256" t="s">
        <v>659</v>
      </c>
      <c r="DOB253" s="256" t="s">
        <v>659</v>
      </c>
      <c r="DOC253" s="256" t="s">
        <v>659</v>
      </c>
      <c r="DOD253" s="256" t="s">
        <v>659</v>
      </c>
      <c r="DOE253" s="256" t="s">
        <v>659</v>
      </c>
      <c r="DOF253" s="256" t="s">
        <v>659</v>
      </c>
      <c r="DOG253" s="256" t="s">
        <v>659</v>
      </c>
      <c r="DOH253" s="256" t="s">
        <v>659</v>
      </c>
      <c r="DOI253" s="256" t="s">
        <v>659</v>
      </c>
      <c r="DOJ253" s="256" t="s">
        <v>659</v>
      </c>
      <c r="DOK253" s="256" t="s">
        <v>659</v>
      </c>
      <c r="DOL253" s="256" t="s">
        <v>659</v>
      </c>
      <c r="DOM253" s="256" t="s">
        <v>659</v>
      </c>
      <c r="DON253" s="256" t="s">
        <v>659</v>
      </c>
      <c r="DOO253" s="256" t="s">
        <v>659</v>
      </c>
      <c r="DOP253" s="256" t="s">
        <v>659</v>
      </c>
      <c r="DOQ253" s="256" t="s">
        <v>659</v>
      </c>
      <c r="DOR253" s="256" t="s">
        <v>659</v>
      </c>
      <c r="DOS253" s="256" t="s">
        <v>659</v>
      </c>
      <c r="DOT253" s="256" t="s">
        <v>659</v>
      </c>
      <c r="DOU253" s="256" t="s">
        <v>659</v>
      </c>
      <c r="DOV253" s="256" t="s">
        <v>659</v>
      </c>
      <c r="DOW253" s="256" t="s">
        <v>659</v>
      </c>
      <c r="DOX253" s="256" t="s">
        <v>659</v>
      </c>
      <c r="DOY253" s="256" t="s">
        <v>659</v>
      </c>
      <c r="DOZ253" s="256" t="s">
        <v>659</v>
      </c>
      <c r="DPA253" s="256" t="s">
        <v>659</v>
      </c>
      <c r="DPB253" s="256" t="s">
        <v>659</v>
      </c>
      <c r="DPC253" s="256" t="s">
        <v>659</v>
      </c>
      <c r="DPD253" s="256" t="s">
        <v>659</v>
      </c>
      <c r="DPE253" s="256" t="s">
        <v>659</v>
      </c>
      <c r="DPF253" s="256" t="s">
        <v>659</v>
      </c>
      <c r="DPG253" s="256" t="s">
        <v>659</v>
      </c>
      <c r="DPH253" s="256" t="s">
        <v>659</v>
      </c>
      <c r="DPI253" s="256" t="s">
        <v>659</v>
      </c>
      <c r="DPJ253" s="256" t="s">
        <v>659</v>
      </c>
      <c r="DPK253" s="256" t="s">
        <v>659</v>
      </c>
      <c r="DPL253" s="256" t="s">
        <v>659</v>
      </c>
      <c r="DPM253" s="256" t="s">
        <v>659</v>
      </c>
      <c r="DPN253" s="256" t="s">
        <v>659</v>
      </c>
      <c r="DPO253" s="256" t="s">
        <v>659</v>
      </c>
      <c r="DPP253" s="256" t="s">
        <v>659</v>
      </c>
      <c r="DPQ253" s="256" t="s">
        <v>659</v>
      </c>
      <c r="DPR253" s="256" t="s">
        <v>659</v>
      </c>
      <c r="DPS253" s="256" t="s">
        <v>659</v>
      </c>
      <c r="DPT253" s="256" t="s">
        <v>659</v>
      </c>
      <c r="DPU253" s="256" t="s">
        <v>659</v>
      </c>
      <c r="DPV253" s="256" t="s">
        <v>659</v>
      </c>
      <c r="DPW253" s="256" t="s">
        <v>659</v>
      </c>
      <c r="DPX253" s="256" t="s">
        <v>659</v>
      </c>
      <c r="DPY253" s="256" t="s">
        <v>659</v>
      </c>
      <c r="DPZ253" s="256" t="s">
        <v>659</v>
      </c>
      <c r="DQA253" s="256" t="s">
        <v>659</v>
      </c>
      <c r="DQB253" s="256" t="s">
        <v>659</v>
      </c>
      <c r="DQC253" s="256" t="s">
        <v>659</v>
      </c>
      <c r="DQD253" s="256" t="s">
        <v>659</v>
      </c>
      <c r="DQE253" s="256" t="s">
        <v>659</v>
      </c>
      <c r="DQF253" s="256" t="s">
        <v>659</v>
      </c>
      <c r="DQG253" s="256" t="s">
        <v>659</v>
      </c>
      <c r="DQH253" s="256" t="s">
        <v>659</v>
      </c>
      <c r="DQI253" s="256" t="s">
        <v>659</v>
      </c>
      <c r="DQJ253" s="256" t="s">
        <v>659</v>
      </c>
      <c r="DQK253" s="256" t="s">
        <v>659</v>
      </c>
      <c r="DQL253" s="256" t="s">
        <v>659</v>
      </c>
      <c r="DQM253" s="256" t="s">
        <v>659</v>
      </c>
      <c r="DQN253" s="256" t="s">
        <v>659</v>
      </c>
      <c r="DQO253" s="256" t="s">
        <v>659</v>
      </c>
      <c r="DQP253" s="256" t="s">
        <v>659</v>
      </c>
      <c r="DQQ253" s="256" t="s">
        <v>659</v>
      </c>
      <c r="DQR253" s="256" t="s">
        <v>659</v>
      </c>
      <c r="DQS253" s="256" t="s">
        <v>659</v>
      </c>
      <c r="DQT253" s="256" t="s">
        <v>659</v>
      </c>
      <c r="DQU253" s="256" t="s">
        <v>659</v>
      </c>
      <c r="DQV253" s="256" t="s">
        <v>659</v>
      </c>
      <c r="DQW253" s="256" t="s">
        <v>659</v>
      </c>
      <c r="DQX253" s="256" t="s">
        <v>659</v>
      </c>
      <c r="DQY253" s="256" t="s">
        <v>659</v>
      </c>
      <c r="DQZ253" s="256" t="s">
        <v>659</v>
      </c>
      <c r="DRA253" s="256" t="s">
        <v>659</v>
      </c>
      <c r="DRB253" s="256" t="s">
        <v>659</v>
      </c>
      <c r="DRC253" s="256" t="s">
        <v>659</v>
      </c>
      <c r="DRD253" s="256" t="s">
        <v>659</v>
      </c>
      <c r="DRE253" s="256" t="s">
        <v>659</v>
      </c>
      <c r="DRF253" s="256" t="s">
        <v>659</v>
      </c>
      <c r="DRG253" s="256" t="s">
        <v>659</v>
      </c>
      <c r="DRH253" s="256" t="s">
        <v>659</v>
      </c>
      <c r="DRI253" s="256" t="s">
        <v>659</v>
      </c>
      <c r="DRJ253" s="256" t="s">
        <v>659</v>
      </c>
      <c r="DRK253" s="256" t="s">
        <v>659</v>
      </c>
      <c r="DRL253" s="256" t="s">
        <v>659</v>
      </c>
      <c r="DRM253" s="256" t="s">
        <v>659</v>
      </c>
      <c r="DRN253" s="256" t="s">
        <v>659</v>
      </c>
      <c r="DRO253" s="256" t="s">
        <v>659</v>
      </c>
      <c r="DRP253" s="256" t="s">
        <v>659</v>
      </c>
      <c r="DRQ253" s="256" t="s">
        <v>659</v>
      </c>
      <c r="DRR253" s="256" t="s">
        <v>659</v>
      </c>
      <c r="DRS253" s="256" t="s">
        <v>659</v>
      </c>
      <c r="DRT253" s="256" t="s">
        <v>659</v>
      </c>
      <c r="DRU253" s="256" t="s">
        <v>659</v>
      </c>
      <c r="DRV253" s="256" t="s">
        <v>659</v>
      </c>
      <c r="DRW253" s="256" t="s">
        <v>659</v>
      </c>
      <c r="DRX253" s="256" t="s">
        <v>659</v>
      </c>
      <c r="DRY253" s="256" t="s">
        <v>659</v>
      </c>
      <c r="DRZ253" s="256" t="s">
        <v>659</v>
      </c>
      <c r="DSA253" s="256" t="s">
        <v>659</v>
      </c>
      <c r="DSB253" s="256" t="s">
        <v>659</v>
      </c>
      <c r="DSC253" s="256" t="s">
        <v>659</v>
      </c>
      <c r="DSD253" s="256" t="s">
        <v>659</v>
      </c>
      <c r="DSE253" s="256" t="s">
        <v>659</v>
      </c>
      <c r="DSF253" s="256" t="s">
        <v>659</v>
      </c>
      <c r="DSG253" s="256" t="s">
        <v>659</v>
      </c>
      <c r="DSH253" s="256" t="s">
        <v>659</v>
      </c>
      <c r="DSI253" s="256" t="s">
        <v>659</v>
      </c>
      <c r="DSJ253" s="256" t="s">
        <v>659</v>
      </c>
      <c r="DSK253" s="256" t="s">
        <v>659</v>
      </c>
      <c r="DSL253" s="256" t="s">
        <v>659</v>
      </c>
      <c r="DSM253" s="256" t="s">
        <v>659</v>
      </c>
      <c r="DSN253" s="256" t="s">
        <v>659</v>
      </c>
      <c r="DSO253" s="256" t="s">
        <v>659</v>
      </c>
      <c r="DSP253" s="256" t="s">
        <v>659</v>
      </c>
      <c r="DSQ253" s="256" t="s">
        <v>659</v>
      </c>
      <c r="DSR253" s="256" t="s">
        <v>659</v>
      </c>
      <c r="DSS253" s="256" t="s">
        <v>659</v>
      </c>
      <c r="DST253" s="256" t="s">
        <v>659</v>
      </c>
      <c r="DSU253" s="256" t="s">
        <v>659</v>
      </c>
      <c r="DSV253" s="256" t="s">
        <v>659</v>
      </c>
      <c r="DSW253" s="256" t="s">
        <v>659</v>
      </c>
      <c r="DSX253" s="256" t="s">
        <v>659</v>
      </c>
      <c r="DSY253" s="256" t="s">
        <v>659</v>
      </c>
      <c r="DSZ253" s="256" t="s">
        <v>659</v>
      </c>
      <c r="DTA253" s="256" t="s">
        <v>659</v>
      </c>
      <c r="DTB253" s="256" t="s">
        <v>659</v>
      </c>
      <c r="DTC253" s="256" t="s">
        <v>659</v>
      </c>
      <c r="DTD253" s="256" t="s">
        <v>659</v>
      </c>
      <c r="DTE253" s="256" t="s">
        <v>659</v>
      </c>
      <c r="DTF253" s="256" t="s">
        <v>659</v>
      </c>
      <c r="DTG253" s="256" t="s">
        <v>659</v>
      </c>
      <c r="DTH253" s="256" t="s">
        <v>659</v>
      </c>
      <c r="DTI253" s="256" t="s">
        <v>659</v>
      </c>
      <c r="DTJ253" s="256" t="s">
        <v>659</v>
      </c>
      <c r="DTK253" s="256" t="s">
        <v>659</v>
      </c>
      <c r="DTL253" s="256" t="s">
        <v>659</v>
      </c>
      <c r="DTM253" s="256" t="s">
        <v>659</v>
      </c>
      <c r="DTN253" s="256" t="s">
        <v>659</v>
      </c>
      <c r="DTO253" s="256" t="s">
        <v>659</v>
      </c>
      <c r="DTP253" s="256" t="s">
        <v>659</v>
      </c>
      <c r="DTQ253" s="256" t="s">
        <v>659</v>
      </c>
      <c r="DTR253" s="256" t="s">
        <v>659</v>
      </c>
      <c r="DTS253" s="256" t="s">
        <v>659</v>
      </c>
      <c r="DTT253" s="256" t="s">
        <v>659</v>
      </c>
      <c r="DTU253" s="256" t="s">
        <v>659</v>
      </c>
      <c r="DTV253" s="256" t="s">
        <v>659</v>
      </c>
      <c r="DTW253" s="256" t="s">
        <v>659</v>
      </c>
      <c r="DTX253" s="256" t="s">
        <v>659</v>
      </c>
      <c r="DTY253" s="256" t="s">
        <v>659</v>
      </c>
      <c r="DTZ253" s="256" t="s">
        <v>659</v>
      </c>
      <c r="DUA253" s="256" t="s">
        <v>659</v>
      </c>
      <c r="DUB253" s="256" t="s">
        <v>659</v>
      </c>
      <c r="DUC253" s="256" t="s">
        <v>659</v>
      </c>
      <c r="DUD253" s="256" t="s">
        <v>659</v>
      </c>
      <c r="DUE253" s="256" t="s">
        <v>659</v>
      </c>
      <c r="DUF253" s="256" t="s">
        <v>659</v>
      </c>
      <c r="DUG253" s="256" t="s">
        <v>659</v>
      </c>
      <c r="DUH253" s="256" t="s">
        <v>659</v>
      </c>
      <c r="DUI253" s="256" t="s">
        <v>659</v>
      </c>
      <c r="DUJ253" s="256" t="s">
        <v>659</v>
      </c>
      <c r="DUK253" s="256" t="s">
        <v>659</v>
      </c>
      <c r="DUL253" s="256" t="s">
        <v>659</v>
      </c>
      <c r="DUM253" s="256" t="s">
        <v>659</v>
      </c>
      <c r="DUN253" s="256" t="s">
        <v>659</v>
      </c>
      <c r="DUO253" s="256" t="s">
        <v>659</v>
      </c>
      <c r="DUP253" s="256" t="s">
        <v>659</v>
      </c>
      <c r="DUQ253" s="256" t="s">
        <v>659</v>
      </c>
      <c r="DUR253" s="256" t="s">
        <v>659</v>
      </c>
      <c r="DUS253" s="256" t="s">
        <v>659</v>
      </c>
      <c r="DUT253" s="256" t="s">
        <v>659</v>
      </c>
      <c r="DUU253" s="256" t="s">
        <v>659</v>
      </c>
      <c r="DUV253" s="256" t="s">
        <v>659</v>
      </c>
      <c r="DUW253" s="256" t="s">
        <v>659</v>
      </c>
      <c r="DUX253" s="256" t="s">
        <v>659</v>
      </c>
      <c r="DUY253" s="256" t="s">
        <v>659</v>
      </c>
      <c r="DUZ253" s="256" t="s">
        <v>659</v>
      </c>
      <c r="DVA253" s="256" t="s">
        <v>659</v>
      </c>
      <c r="DVB253" s="256" t="s">
        <v>659</v>
      </c>
      <c r="DVC253" s="256" t="s">
        <v>659</v>
      </c>
      <c r="DVD253" s="256" t="s">
        <v>659</v>
      </c>
      <c r="DVE253" s="256" t="s">
        <v>659</v>
      </c>
      <c r="DVF253" s="256" t="s">
        <v>659</v>
      </c>
      <c r="DVG253" s="256" t="s">
        <v>659</v>
      </c>
      <c r="DVH253" s="256" t="s">
        <v>659</v>
      </c>
      <c r="DVI253" s="256" t="s">
        <v>659</v>
      </c>
      <c r="DVJ253" s="256" t="s">
        <v>659</v>
      </c>
      <c r="DVK253" s="256" t="s">
        <v>659</v>
      </c>
      <c r="DVL253" s="256" t="s">
        <v>659</v>
      </c>
      <c r="DVM253" s="256" t="s">
        <v>659</v>
      </c>
      <c r="DVN253" s="256" t="s">
        <v>659</v>
      </c>
      <c r="DVO253" s="256" t="s">
        <v>659</v>
      </c>
      <c r="DVP253" s="256" t="s">
        <v>659</v>
      </c>
      <c r="DVQ253" s="256" t="s">
        <v>659</v>
      </c>
      <c r="DVR253" s="256" t="s">
        <v>659</v>
      </c>
      <c r="DVS253" s="256" t="s">
        <v>659</v>
      </c>
      <c r="DVT253" s="256" t="s">
        <v>659</v>
      </c>
      <c r="DVU253" s="256" t="s">
        <v>659</v>
      </c>
      <c r="DVV253" s="256" t="s">
        <v>659</v>
      </c>
      <c r="DVW253" s="256" t="s">
        <v>659</v>
      </c>
      <c r="DVX253" s="256" t="s">
        <v>659</v>
      </c>
      <c r="DVY253" s="256" t="s">
        <v>659</v>
      </c>
      <c r="DVZ253" s="256" t="s">
        <v>659</v>
      </c>
      <c r="DWA253" s="256" t="s">
        <v>659</v>
      </c>
      <c r="DWB253" s="256" t="s">
        <v>659</v>
      </c>
      <c r="DWC253" s="256" t="s">
        <v>659</v>
      </c>
      <c r="DWD253" s="256" t="s">
        <v>659</v>
      </c>
      <c r="DWE253" s="256" t="s">
        <v>659</v>
      </c>
      <c r="DWF253" s="256" t="s">
        <v>659</v>
      </c>
      <c r="DWG253" s="256" t="s">
        <v>659</v>
      </c>
      <c r="DWH253" s="256" t="s">
        <v>659</v>
      </c>
      <c r="DWI253" s="256" t="s">
        <v>659</v>
      </c>
      <c r="DWJ253" s="256" t="s">
        <v>659</v>
      </c>
      <c r="DWK253" s="256" t="s">
        <v>659</v>
      </c>
      <c r="DWL253" s="256" t="s">
        <v>659</v>
      </c>
      <c r="DWM253" s="256" t="s">
        <v>659</v>
      </c>
      <c r="DWN253" s="256" t="s">
        <v>659</v>
      </c>
      <c r="DWO253" s="256" t="s">
        <v>659</v>
      </c>
      <c r="DWP253" s="256" t="s">
        <v>659</v>
      </c>
      <c r="DWQ253" s="256" t="s">
        <v>659</v>
      </c>
      <c r="DWR253" s="256" t="s">
        <v>659</v>
      </c>
      <c r="DWS253" s="256" t="s">
        <v>659</v>
      </c>
      <c r="DWT253" s="256" t="s">
        <v>659</v>
      </c>
      <c r="DWU253" s="256" t="s">
        <v>659</v>
      </c>
      <c r="DWV253" s="256" t="s">
        <v>659</v>
      </c>
      <c r="DWW253" s="256" t="s">
        <v>659</v>
      </c>
      <c r="DWX253" s="256" t="s">
        <v>659</v>
      </c>
      <c r="DWY253" s="256" t="s">
        <v>659</v>
      </c>
      <c r="DWZ253" s="256" t="s">
        <v>659</v>
      </c>
      <c r="DXA253" s="256" t="s">
        <v>659</v>
      </c>
      <c r="DXB253" s="256" t="s">
        <v>659</v>
      </c>
      <c r="DXC253" s="256" t="s">
        <v>659</v>
      </c>
      <c r="DXD253" s="256" t="s">
        <v>659</v>
      </c>
      <c r="DXE253" s="256" t="s">
        <v>659</v>
      </c>
      <c r="DXF253" s="256" t="s">
        <v>659</v>
      </c>
      <c r="DXG253" s="256" t="s">
        <v>659</v>
      </c>
      <c r="DXH253" s="256" t="s">
        <v>659</v>
      </c>
      <c r="DXI253" s="256" t="s">
        <v>659</v>
      </c>
      <c r="DXJ253" s="256" t="s">
        <v>659</v>
      </c>
      <c r="DXK253" s="256" t="s">
        <v>659</v>
      </c>
      <c r="DXL253" s="256" t="s">
        <v>659</v>
      </c>
      <c r="DXM253" s="256" t="s">
        <v>659</v>
      </c>
      <c r="DXN253" s="256" t="s">
        <v>659</v>
      </c>
      <c r="DXO253" s="256" t="s">
        <v>659</v>
      </c>
      <c r="DXP253" s="256" t="s">
        <v>659</v>
      </c>
      <c r="DXQ253" s="256" t="s">
        <v>659</v>
      </c>
      <c r="DXR253" s="256" t="s">
        <v>659</v>
      </c>
      <c r="DXS253" s="256" t="s">
        <v>659</v>
      </c>
      <c r="DXT253" s="256" t="s">
        <v>659</v>
      </c>
      <c r="DXU253" s="256" t="s">
        <v>659</v>
      </c>
      <c r="DXV253" s="256" t="s">
        <v>659</v>
      </c>
      <c r="DXW253" s="256" t="s">
        <v>659</v>
      </c>
      <c r="DXX253" s="256" t="s">
        <v>659</v>
      </c>
      <c r="DXY253" s="256" t="s">
        <v>659</v>
      </c>
      <c r="DXZ253" s="256" t="s">
        <v>659</v>
      </c>
      <c r="DYA253" s="256" t="s">
        <v>659</v>
      </c>
      <c r="DYB253" s="256" t="s">
        <v>659</v>
      </c>
      <c r="DYC253" s="256" t="s">
        <v>659</v>
      </c>
      <c r="DYD253" s="256" t="s">
        <v>659</v>
      </c>
      <c r="DYE253" s="256" t="s">
        <v>659</v>
      </c>
      <c r="DYF253" s="256" t="s">
        <v>659</v>
      </c>
      <c r="DYG253" s="256" t="s">
        <v>659</v>
      </c>
      <c r="DYH253" s="256" t="s">
        <v>659</v>
      </c>
      <c r="DYI253" s="256" t="s">
        <v>659</v>
      </c>
      <c r="DYJ253" s="256" t="s">
        <v>659</v>
      </c>
      <c r="DYK253" s="256" t="s">
        <v>659</v>
      </c>
      <c r="DYL253" s="256" t="s">
        <v>659</v>
      </c>
      <c r="DYM253" s="256" t="s">
        <v>659</v>
      </c>
      <c r="DYN253" s="256" t="s">
        <v>659</v>
      </c>
      <c r="DYO253" s="256" t="s">
        <v>659</v>
      </c>
      <c r="DYP253" s="256" t="s">
        <v>659</v>
      </c>
      <c r="DYQ253" s="256" t="s">
        <v>659</v>
      </c>
      <c r="DYR253" s="256" t="s">
        <v>659</v>
      </c>
      <c r="DYS253" s="256" t="s">
        <v>659</v>
      </c>
      <c r="DYT253" s="256" t="s">
        <v>659</v>
      </c>
      <c r="DYU253" s="256" t="s">
        <v>659</v>
      </c>
      <c r="DYV253" s="256" t="s">
        <v>659</v>
      </c>
      <c r="DYW253" s="256" t="s">
        <v>659</v>
      </c>
      <c r="DYX253" s="256" t="s">
        <v>659</v>
      </c>
      <c r="DYY253" s="256" t="s">
        <v>659</v>
      </c>
      <c r="DYZ253" s="256" t="s">
        <v>659</v>
      </c>
      <c r="DZA253" s="256" t="s">
        <v>659</v>
      </c>
      <c r="DZB253" s="256" t="s">
        <v>659</v>
      </c>
      <c r="DZC253" s="256" t="s">
        <v>659</v>
      </c>
      <c r="DZD253" s="256" t="s">
        <v>659</v>
      </c>
      <c r="DZE253" s="256" t="s">
        <v>659</v>
      </c>
      <c r="DZF253" s="256" t="s">
        <v>659</v>
      </c>
      <c r="DZG253" s="256" t="s">
        <v>659</v>
      </c>
      <c r="DZH253" s="256" t="s">
        <v>659</v>
      </c>
      <c r="DZI253" s="256" t="s">
        <v>659</v>
      </c>
      <c r="DZJ253" s="256" t="s">
        <v>659</v>
      </c>
      <c r="DZK253" s="256" t="s">
        <v>659</v>
      </c>
      <c r="DZL253" s="256" t="s">
        <v>659</v>
      </c>
      <c r="DZM253" s="256" t="s">
        <v>659</v>
      </c>
      <c r="DZN253" s="256" t="s">
        <v>659</v>
      </c>
      <c r="DZO253" s="256" t="s">
        <v>659</v>
      </c>
      <c r="DZP253" s="256" t="s">
        <v>659</v>
      </c>
      <c r="DZQ253" s="256" t="s">
        <v>659</v>
      </c>
      <c r="DZR253" s="256" t="s">
        <v>659</v>
      </c>
      <c r="DZS253" s="256" t="s">
        <v>659</v>
      </c>
      <c r="DZT253" s="256" t="s">
        <v>659</v>
      </c>
      <c r="DZU253" s="256" t="s">
        <v>659</v>
      </c>
      <c r="DZV253" s="256" t="s">
        <v>659</v>
      </c>
      <c r="DZW253" s="256" t="s">
        <v>659</v>
      </c>
      <c r="DZX253" s="256" t="s">
        <v>659</v>
      </c>
      <c r="DZY253" s="256" t="s">
        <v>659</v>
      </c>
      <c r="DZZ253" s="256" t="s">
        <v>659</v>
      </c>
      <c r="EAA253" s="256" t="s">
        <v>659</v>
      </c>
      <c r="EAB253" s="256" t="s">
        <v>659</v>
      </c>
      <c r="EAC253" s="256" t="s">
        <v>659</v>
      </c>
      <c r="EAD253" s="256" t="s">
        <v>659</v>
      </c>
      <c r="EAE253" s="256" t="s">
        <v>659</v>
      </c>
      <c r="EAF253" s="256" t="s">
        <v>659</v>
      </c>
      <c r="EAG253" s="256" t="s">
        <v>659</v>
      </c>
      <c r="EAH253" s="256" t="s">
        <v>659</v>
      </c>
      <c r="EAI253" s="256" t="s">
        <v>659</v>
      </c>
      <c r="EAJ253" s="256" t="s">
        <v>659</v>
      </c>
      <c r="EAK253" s="256" t="s">
        <v>659</v>
      </c>
      <c r="EAL253" s="256" t="s">
        <v>659</v>
      </c>
      <c r="EAM253" s="256" t="s">
        <v>659</v>
      </c>
      <c r="EAN253" s="256" t="s">
        <v>659</v>
      </c>
      <c r="EAO253" s="256" t="s">
        <v>659</v>
      </c>
      <c r="EAP253" s="256" t="s">
        <v>659</v>
      </c>
      <c r="EAQ253" s="256" t="s">
        <v>659</v>
      </c>
      <c r="EAR253" s="256" t="s">
        <v>659</v>
      </c>
      <c r="EAS253" s="256" t="s">
        <v>659</v>
      </c>
      <c r="EAT253" s="256" t="s">
        <v>659</v>
      </c>
      <c r="EAU253" s="256" t="s">
        <v>659</v>
      </c>
      <c r="EAV253" s="256" t="s">
        <v>659</v>
      </c>
      <c r="EAW253" s="256" t="s">
        <v>659</v>
      </c>
      <c r="EAX253" s="256" t="s">
        <v>659</v>
      </c>
      <c r="EAY253" s="256" t="s">
        <v>659</v>
      </c>
      <c r="EAZ253" s="256" t="s">
        <v>659</v>
      </c>
      <c r="EBA253" s="256" t="s">
        <v>659</v>
      </c>
      <c r="EBB253" s="256" t="s">
        <v>659</v>
      </c>
      <c r="EBC253" s="256" t="s">
        <v>659</v>
      </c>
      <c r="EBD253" s="256" t="s">
        <v>659</v>
      </c>
      <c r="EBE253" s="256" t="s">
        <v>659</v>
      </c>
      <c r="EBF253" s="256" t="s">
        <v>659</v>
      </c>
      <c r="EBG253" s="256" t="s">
        <v>659</v>
      </c>
      <c r="EBH253" s="256" t="s">
        <v>659</v>
      </c>
      <c r="EBI253" s="256" t="s">
        <v>659</v>
      </c>
      <c r="EBJ253" s="256" t="s">
        <v>659</v>
      </c>
      <c r="EBK253" s="256" t="s">
        <v>659</v>
      </c>
      <c r="EBL253" s="256" t="s">
        <v>659</v>
      </c>
      <c r="EBM253" s="256" t="s">
        <v>659</v>
      </c>
      <c r="EBN253" s="256" t="s">
        <v>659</v>
      </c>
      <c r="EBO253" s="256" t="s">
        <v>659</v>
      </c>
      <c r="EBP253" s="256" t="s">
        <v>659</v>
      </c>
      <c r="EBQ253" s="256" t="s">
        <v>659</v>
      </c>
      <c r="EBR253" s="256" t="s">
        <v>659</v>
      </c>
      <c r="EBS253" s="256" t="s">
        <v>659</v>
      </c>
      <c r="EBT253" s="256" t="s">
        <v>659</v>
      </c>
      <c r="EBU253" s="256" t="s">
        <v>659</v>
      </c>
      <c r="EBV253" s="256" t="s">
        <v>659</v>
      </c>
      <c r="EBW253" s="256" t="s">
        <v>659</v>
      </c>
      <c r="EBX253" s="256" t="s">
        <v>659</v>
      </c>
      <c r="EBY253" s="256" t="s">
        <v>659</v>
      </c>
      <c r="EBZ253" s="256" t="s">
        <v>659</v>
      </c>
      <c r="ECA253" s="256" t="s">
        <v>659</v>
      </c>
      <c r="ECB253" s="256" t="s">
        <v>659</v>
      </c>
      <c r="ECC253" s="256" t="s">
        <v>659</v>
      </c>
      <c r="ECD253" s="256" t="s">
        <v>659</v>
      </c>
      <c r="ECE253" s="256" t="s">
        <v>659</v>
      </c>
      <c r="ECF253" s="256" t="s">
        <v>659</v>
      </c>
      <c r="ECG253" s="256" t="s">
        <v>659</v>
      </c>
      <c r="ECH253" s="256" t="s">
        <v>659</v>
      </c>
      <c r="ECI253" s="256" t="s">
        <v>659</v>
      </c>
      <c r="ECJ253" s="256" t="s">
        <v>659</v>
      </c>
      <c r="ECK253" s="256" t="s">
        <v>659</v>
      </c>
      <c r="ECL253" s="256" t="s">
        <v>659</v>
      </c>
      <c r="ECM253" s="256" t="s">
        <v>659</v>
      </c>
      <c r="ECN253" s="256" t="s">
        <v>659</v>
      </c>
      <c r="ECO253" s="256" t="s">
        <v>659</v>
      </c>
      <c r="ECP253" s="256" t="s">
        <v>659</v>
      </c>
      <c r="ECQ253" s="256" t="s">
        <v>659</v>
      </c>
      <c r="ECR253" s="256" t="s">
        <v>659</v>
      </c>
      <c r="ECS253" s="256" t="s">
        <v>659</v>
      </c>
      <c r="ECT253" s="256" t="s">
        <v>659</v>
      </c>
      <c r="ECU253" s="256" t="s">
        <v>659</v>
      </c>
      <c r="ECV253" s="256" t="s">
        <v>659</v>
      </c>
      <c r="ECW253" s="256" t="s">
        <v>659</v>
      </c>
      <c r="ECX253" s="256" t="s">
        <v>659</v>
      </c>
      <c r="ECY253" s="256" t="s">
        <v>659</v>
      </c>
      <c r="ECZ253" s="256" t="s">
        <v>659</v>
      </c>
      <c r="EDA253" s="256" t="s">
        <v>659</v>
      </c>
      <c r="EDB253" s="256" t="s">
        <v>659</v>
      </c>
      <c r="EDC253" s="256" t="s">
        <v>659</v>
      </c>
      <c r="EDD253" s="256" t="s">
        <v>659</v>
      </c>
      <c r="EDE253" s="256" t="s">
        <v>659</v>
      </c>
      <c r="EDF253" s="256" t="s">
        <v>659</v>
      </c>
      <c r="EDG253" s="256" t="s">
        <v>659</v>
      </c>
      <c r="EDH253" s="256" t="s">
        <v>659</v>
      </c>
      <c r="EDI253" s="256" t="s">
        <v>659</v>
      </c>
      <c r="EDJ253" s="256" t="s">
        <v>659</v>
      </c>
      <c r="EDK253" s="256" t="s">
        <v>659</v>
      </c>
      <c r="EDL253" s="256" t="s">
        <v>659</v>
      </c>
      <c r="EDM253" s="256" t="s">
        <v>659</v>
      </c>
      <c r="EDN253" s="256" t="s">
        <v>659</v>
      </c>
      <c r="EDO253" s="256" t="s">
        <v>659</v>
      </c>
      <c r="EDP253" s="256" t="s">
        <v>659</v>
      </c>
      <c r="EDQ253" s="256" t="s">
        <v>659</v>
      </c>
      <c r="EDR253" s="256" t="s">
        <v>659</v>
      </c>
      <c r="EDS253" s="256" t="s">
        <v>659</v>
      </c>
      <c r="EDT253" s="256" t="s">
        <v>659</v>
      </c>
      <c r="EDU253" s="256" t="s">
        <v>659</v>
      </c>
      <c r="EDV253" s="256" t="s">
        <v>659</v>
      </c>
      <c r="EDW253" s="256" t="s">
        <v>659</v>
      </c>
      <c r="EDX253" s="256" t="s">
        <v>659</v>
      </c>
      <c r="EDY253" s="256" t="s">
        <v>659</v>
      </c>
      <c r="EDZ253" s="256" t="s">
        <v>659</v>
      </c>
      <c r="EEA253" s="256" t="s">
        <v>659</v>
      </c>
      <c r="EEB253" s="256" t="s">
        <v>659</v>
      </c>
      <c r="EEC253" s="256" t="s">
        <v>659</v>
      </c>
      <c r="EED253" s="256" t="s">
        <v>659</v>
      </c>
      <c r="EEE253" s="256" t="s">
        <v>659</v>
      </c>
      <c r="EEF253" s="256" t="s">
        <v>659</v>
      </c>
      <c r="EEG253" s="256" t="s">
        <v>659</v>
      </c>
      <c r="EEH253" s="256" t="s">
        <v>659</v>
      </c>
      <c r="EEI253" s="256" t="s">
        <v>659</v>
      </c>
      <c r="EEJ253" s="256" t="s">
        <v>659</v>
      </c>
      <c r="EEK253" s="256" t="s">
        <v>659</v>
      </c>
      <c r="EEL253" s="256" t="s">
        <v>659</v>
      </c>
      <c r="EEM253" s="256" t="s">
        <v>659</v>
      </c>
      <c r="EEN253" s="256" t="s">
        <v>659</v>
      </c>
      <c r="EEO253" s="256" t="s">
        <v>659</v>
      </c>
      <c r="EEP253" s="256" t="s">
        <v>659</v>
      </c>
      <c r="EEQ253" s="256" t="s">
        <v>659</v>
      </c>
      <c r="EER253" s="256" t="s">
        <v>659</v>
      </c>
      <c r="EES253" s="256" t="s">
        <v>659</v>
      </c>
      <c r="EET253" s="256" t="s">
        <v>659</v>
      </c>
      <c r="EEU253" s="256" t="s">
        <v>659</v>
      </c>
      <c r="EEV253" s="256" t="s">
        <v>659</v>
      </c>
      <c r="EEW253" s="256" t="s">
        <v>659</v>
      </c>
      <c r="EEX253" s="256" t="s">
        <v>659</v>
      </c>
      <c r="EEY253" s="256" t="s">
        <v>659</v>
      </c>
      <c r="EEZ253" s="256" t="s">
        <v>659</v>
      </c>
      <c r="EFA253" s="256" t="s">
        <v>659</v>
      </c>
      <c r="EFB253" s="256" t="s">
        <v>659</v>
      </c>
      <c r="EFC253" s="256" t="s">
        <v>659</v>
      </c>
      <c r="EFD253" s="256" t="s">
        <v>659</v>
      </c>
      <c r="EFE253" s="256" t="s">
        <v>659</v>
      </c>
      <c r="EFF253" s="256" t="s">
        <v>659</v>
      </c>
      <c r="EFG253" s="256" t="s">
        <v>659</v>
      </c>
      <c r="EFH253" s="256" t="s">
        <v>659</v>
      </c>
      <c r="EFI253" s="256" t="s">
        <v>659</v>
      </c>
      <c r="EFJ253" s="256" t="s">
        <v>659</v>
      </c>
      <c r="EFK253" s="256" t="s">
        <v>659</v>
      </c>
      <c r="EFL253" s="256" t="s">
        <v>659</v>
      </c>
      <c r="EFM253" s="256" t="s">
        <v>659</v>
      </c>
      <c r="EFN253" s="256" t="s">
        <v>659</v>
      </c>
      <c r="EFO253" s="256" t="s">
        <v>659</v>
      </c>
      <c r="EFP253" s="256" t="s">
        <v>659</v>
      </c>
      <c r="EFQ253" s="256" t="s">
        <v>659</v>
      </c>
      <c r="EFR253" s="256" t="s">
        <v>659</v>
      </c>
      <c r="EFS253" s="256" t="s">
        <v>659</v>
      </c>
      <c r="EFT253" s="256" t="s">
        <v>659</v>
      </c>
      <c r="EFU253" s="256" t="s">
        <v>659</v>
      </c>
      <c r="EFV253" s="256" t="s">
        <v>659</v>
      </c>
      <c r="EFW253" s="256" t="s">
        <v>659</v>
      </c>
      <c r="EFX253" s="256" t="s">
        <v>659</v>
      </c>
      <c r="EFY253" s="256" t="s">
        <v>659</v>
      </c>
      <c r="EFZ253" s="256" t="s">
        <v>659</v>
      </c>
      <c r="EGA253" s="256" t="s">
        <v>659</v>
      </c>
      <c r="EGB253" s="256" t="s">
        <v>659</v>
      </c>
      <c r="EGC253" s="256" t="s">
        <v>659</v>
      </c>
      <c r="EGD253" s="256" t="s">
        <v>659</v>
      </c>
      <c r="EGE253" s="256" t="s">
        <v>659</v>
      </c>
      <c r="EGF253" s="256" t="s">
        <v>659</v>
      </c>
      <c r="EGG253" s="256" t="s">
        <v>659</v>
      </c>
      <c r="EGH253" s="256" t="s">
        <v>659</v>
      </c>
      <c r="EGI253" s="256" t="s">
        <v>659</v>
      </c>
      <c r="EGJ253" s="256" t="s">
        <v>659</v>
      </c>
      <c r="EGK253" s="256" t="s">
        <v>659</v>
      </c>
      <c r="EGL253" s="256" t="s">
        <v>659</v>
      </c>
      <c r="EGM253" s="256" t="s">
        <v>659</v>
      </c>
      <c r="EGN253" s="256" t="s">
        <v>659</v>
      </c>
      <c r="EGO253" s="256" t="s">
        <v>659</v>
      </c>
      <c r="EGP253" s="256" t="s">
        <v>659</v>
      </c>
      <c r="EGQ253" s="256" t="s">
        <v>659</v>
      </c>
      <c r="EGR253" s="256" t="s">
        <v>659</v>
      </c>
      <c r="EGS253" s="256" t="s">
        <v>659</v>
      </c>
      <c r="EGT253" s="256" t="s">
        <v>659</v>
      </c>
      <c r="EGU253" s="256" t="s">
        <v>659</v>
      </c>
      <c r="EGV253" s="256" t="s">
        <v>659</v>
      </c>
      <c r="EGW253" s="256" t="s">
        <v>659</v>
      </c>
      <c r="EGX253" s="256" t="s">
        <v>659</v>
      </c>
      <c r="EGY253" s="256" t="s">
        <v>659</v>
      </c>
      <c r="EGZ253" s="256" t="s">
        <v>659</v>
      </c>
      <c r="EHA253" s="256" t="s">
        <v>659</v>
      </c>
      <c r="EHB253" s="256" t="s">
        <v>659</v>
      </c>
      <c r="EHC253" s="256" t="s">
        <v>659</v>
      </c>
      <c r="EHD253" s="256" t="s">
        <v>659</v>
      </c>
      <c r="EHE253" s="256" t="s">
        <v>659</v>
      </c>
      <c r="EHF253" s="256" t="s">
        <v>659</v>
      </c>
      <c r="EHG253" s="256" t="s">
        <v>659</v>
      </c>
      <c r="EHH253" s="256" t="s">
        <v>659</v>
      </c>
      <c r="EHI253" s="256" t="s">
        <v>659</v>
      </c>
      <c r="EHJ253" s="256" t="s">
        <v>659</v>
      </c>
      <c r="EHK253" s="256" t="s">
        <v>659</v>
      </c>
      <c r="EHL253" s="256" t="s">
        <v>659</v>
      </c>
      <c r="EHM253" s="256" t="s">
        <v>659</v>
      </c>
      <c r="EHN253" s="256" t="s">
        <v>659</v>
      </c>
      <c r="EHO253" s="256" t="s">
        <v>659</v>
      </c>
      <c r="EHP253" s="256" t="s">
        <v>659</v>
      </c>
      <c r="EHQ253" s="256" t="s">
        <v>659</v>
      </c>
      <c r="EHR253" s="256" t="s">
        <v>659</v>
      </c>
      <c r="EHS253" s="256" t="s">
        <v>659</v>
      </c>
      <c r="EHT253" s="256" t="s">
        <v>659</v>
      </c>
      <c r="EHU253" s="256" t="s">
        <v>659</v>
      </c>
      <c r="EHV253" s="256" t="s">
        <v>659</v>
      </c>
      <c r="EHW253" s="256" t="s">
        <v>659</v>
      </c>
      <c r="EHX253" s="256" t="s">
        <v>659</v>
      </c>
      <c r="EHY253" s="256" t="s">
        <v>659</v>
      </c>
      <c r="EHZ253" s="256" t="s">
        <v>659</v>
      </c>
      <c r="EIA253" s="256" t="s">
        <v>659</v>
      </c>
      <c r="EIB253" s="256" t="s">
        <v>659</v>
      </c>
      <c r="EIC253" s="256" t="s">
        <v>659</v>
      </c>
      <c r="EID253" s="256" t="s">
        <v>659</v>
      </c>
      <c r="EIE253" s="256" t="s">
        <v>659</v>
      </c>
      <c r="EIF253" s="256" t="s">
        <v>659</v>
      </c>
      <c r="EIG253" s="256" t="s">
        <v>659</v>
      </c>
      <c r="EIH253" s="256" t="s">
        <v>659</v>
      </c>
      <c r="EII253" s="256" t="s">
        <v>659</v>
      </c>
      <c r="EIJ253" s="256" t="s">
        <v>659</v>
      </c>
      <c r="EIK253" s="256" t="s">
        <v>659</v>
      </c>
      <c r="EIL253" s="256" t="s">
        <v>659</v>
      </c>
      <c r="EIM253" s="256" t="s">
        <v>659</v>
      </c>
      <c r="EIN253" s="256" t="s">
        <v>659</v>
      </c>
      <c r="EIO253" s="256" t="s">
        <v>659</v>
      </c>
      <c r="EIP253" s="256" t="s">
        <v>659</v>
      </c>
      <c r="EIQ253" s="256" t="s">
        <v>659</v>
      </c>
      <c r="EIR253" s="256" t="s">
        <v>659</v>
      </c>
      <c r="EIS253" s="256" t="s">
        <v>659</v>
      </c>
      <c r="EIT253" s="256" t="s">
        <v>659</v>
      </c>
      <c r="EIU253" s="256" t="s">
        <v>659</v>
      </c>
      <c r="EIV253" s="256" t="s">
        <v>659</v>
      </c>
      <c r="EIW253" s="256" t="s">
        <v>659</v>
      </c>
      <c r="EIX253" s="256" t="s">
        <v>659</v>
      </c>
      <c r="EIY253" s="256" t="s">
        <v>659</v>
      </c>
      <c r="EIZ253" s="256" t="s">
        <v>659</v>
      </c>
      <c r="EJA253" s="256" t="s">
        <v>659</v>
      </c>
      <c r="EJB253" s="256" t="s">
        <v>659</v>
      </c>
      <c r="EJC253" s="256" t="s">
        <v>659</v>
      </c>
      <c r="EJD253" s="256" t="s">
        <v>659</v>
      </c>
      <c r="EJE253" s="256" t="s">
        <v>659</v>
      </c>
      <c r="EJF253" s="256" t="s">
        <v>659</v>
      </c>
      <c r="EJG253" s="256" t="s">
        <v>659</v>
      </c>
      <c r="EJH253" s="256" t="s">
        <v>659</v>
      </c>
      <c r="EJI253" s="256" t="s">
        <v>659</v>
      </c>
      <c r="EJJ253" s="256" t="s">
        <v>659</v>
      </c>
      <c r="EJK253" s="256" t="s">
        <v>659</v>
      </c>
      <c r="EJL253" s="256" t="s">
        <v>659</v>
      </c>
      <c r="EJM253" s="256" t="s">
        <v>659</v>
      </c>
      <c r="EJN253" s="256" t="s">
        <v>659</v>
      </c>
      <c r="EJO253" s="256" t="s">
        <v>659</v>
      </c>
      <c r="EJP253" s="256" t="s">
        <v>659</v>
      </c>
      <c r="EJQ253" s="256" t="s">
        <v>659</v>
      </c>
      <c r="EJR253" s="256" t="s">
        <v>659</v>
      </c>
      <c r="EJS253" s="256" t="s">
        <v>659</v>
      </c>
      <c r="EJT253" s="256" t="s">
        <v>659</v>
      </c>
      <c r="EJU253" s="256" t="s">
        <v>659</v>
      </c>
      <c r="EJV253" s="256" t="s">
        <v>659</v>
      </c>
      <c r="EJW253" s="256" t="s">
        <v>659</v>
      </c>
      <c r="EJX253" s="256" t="s">
        <v>659</v>
      </c>
      <c r="EJY253" s="256" t="s">
        <v>659</v>
      </c>
      <c r="EJZ253" s="256" t="s">
        <v>659</v>
      </c>
      <c r="EKA253" s="256" t="s">
        <v>659</v>
      </c>
      <c r="EKB253" s="256" t="s">
        <v>659</v>
      </c>
      <c r="EKC253" s="256" t="s">
        <v>659</v>
      </c>
      <c r="EKD253" s="256" t="s">
        <v>659</v>
      </c>
      <c r="EKE253" s="256" t="s">
        <v>659</v>
      </c>
      <c r="EKF253" s="256" t="s">
        <v>659</v>
      </c>
      <c r="EKG253" s="256" t="s">
        <v>659</v>
      </c>
      <c r="EKH253" s="256" t="s">
        <v>659</v>
      </c>
      <c r="EKI253" s="256" t="s">
        <v>659</v>
      </c>
      <c r="EKJ253" s="256" t="s">
        <v>659</v>
      </c>
      <c r="EKK253" s="256" t="s">
        <v>659</v>
      </c>
      <c r="EKL253" s="256" t="s">
        <v>659</v>
      </c>
      <c r="EKM253" s="256" t="s">
        <v>659</v>
      </c>
      <c r="EKN253" s="256" t="s">
        <v>659</v>
      </c>
      <c r="EKO253" s="256" t="s">
        <v>659</v>
      </c>
      <c r="EKP253" s="256" t="s">
        <v>659</v>
      </c>
      <c r="EKQ253" s="256" t="s">
        <v>659</v>
      </c>
      <c r="EKR253" s="256" t="s">
        <v>659</v>
      </c>
      <c r="EKS253" s="256" t="s">
        <v>659</v>
      </c>
      <c r="EKT253" s="256" t="s">
        <v>659</v>
      </c>
      <c r="EKU253" s="256" t="s">
        <v>659</v>
      </c>
      <c r="EKV253" s="256" t="s">
        <v>659</v>
      </c>
      <c r="EKW253" s="256" t="s">
        <v>659</v>
      </c>
      <c r="EKX253" s="256" t="s">
        <v>659</v>
      </c>
      <c r="EKY253" s="256" t="s">
        <v>659</v>
      </c>
      <c r="EKZ253" s="256" t="s">
        <v>659</v>
      </c>
      <c r="ELA253" s="256" t="s">
        <v>659</v>
      </c>
      <c r="ELB253" s="256" t="s">
        <v>659</v>
      </c>
      <c r="ELC253" s="256" t="s">
        <v>659</v>
      </c>
      <c r="ELD253" s="256" t="s">
        <v>659</v>
      </c>
      <c r="ELE253" s="256" t="s">
        <v>659</v>
      </c>
      <c r="ELF253" s="256" t="s">
        <v>659</v>
      </c>
      <c r="ELG253" s="256" t="s">
        <v>659</v>
      </c>
      <c r="ELH253" s="256" t="s">
        <v>659</v>
      </c>
      <c r="ELI253" s="256" t="s">
        <v>659</v>
      </c>
      <c r="ELJ253" s="256" t="s">
        <v>659</v>
      </c>
      <c r="ELK253" s="256" t="s">
        <v>659</v>
      </c>
      <c r="ELL253" s="256" t="s">
        <v>659</v>
      </c>
      <c r="ELM253" s="256" t="s">
        <v>659</v>
      </c>
      <c r="ELN253" s="256" t="s">
        <v>659</v>
      </c>
      <c r="ELO253" s="256" t="s">
        <v>659</v>
      </c>
      <c r="ELP253" s="256" t="s">
        <v>659</v>
      </c>
      <c r="ELQ253" s="256" t="s">
        <v>659</v>
      </c>
      <c r="ELR253" s="256" t="s">
        <v>659</v>
      </c>
      <c r="ELS253" s="256" t="s">
        <v>659</v>
      </c>
      <c r="ELT253" s="256" t="s">
        <v>659</v>
      </c>
      <c r="ELU253" s="256" t="s">
        <v>659</v>
      </c>
      <c r="ELV253" s="256" t="s">
        <v>659</v>
      </c>
      <c r="ELW253" s="256" t="s">
        <v>659</v>
      </c>
      <c r="ELX253" s="256" t="s">
        <v>659</v>
      </c>
      <c r="ELY253" s="256" t="s">
        <v>659</v>
      </c>
      <c r="ELZ253" s="256" t="s">
        <v>659</v>
      </c>
      <c r="EMA253" s="256" t="s">
        <v>659</v>
      </c>
      <c r="EMB253" s="256" t="s">
        <v>659</v>
      </c>
      <c r="EMC253" s="256" t="s">
        <v>659</v>
      </c>
      <c r="EMD253" s="256" t="s">
        <v>659</v>
      </c>
      <c r="EME253" s="256" t="s">
        <v>659</v>
      </c>
      <c r="EMF253" s="256" t="s">
        <v>659</v>
      </c>
      <c r="EMG253" s="256" t="s">
        <v>659</v>
      </c>
      <c r="EMH253" s="256" t="s">
        <v>659</v>
      </c>
      <c r="EMI253" s="256" t="s">
        <v>659</v>
      </c>
      <c r="EMJ253" s="256" t="s">
        <v>659</v>
      </c>
      <c r="EMK253" s="256" t="s">
        <v>659</v>
      </c>
      <c r="EML253" s="256" t="s">
        <v>659</v>
      </c>
      <c r="EMM253" s="256" t="s">
        <v>659</v>
      </c>
      <c r="EMN253" s="256" t="s">
        <v>659</v>
      </c>
      <c r="EMO253" s="256" t="s">
        <v>659</v>
      </c>
      <c r="EMP253" s="256" t="s">
        <v>659</v>
      </c>
      <c r="EMQ253" s="256" t="s">
        <v>659</v>
      </c>
      <c r="EMR253" s="256" t="s">
        <v>659</v>
      </c>
      <c r="EMS253" s="256" t="s">
        <v>659</v>
      </c>
      <c r="EMT253" s="256" t="s">
        <v>659</v>
      </c>
      <c r="EMU253" s="256" t="s">
        <v>659</v>
      </c>
      <c r="EMV253" s="256" t="s">
        <v>659</v>
      </c>
      <c r="EMW253" s="256" t="s">
        <v>659</v>
      </c>
      <c r="EMX253" s="256" t="s">
        <v>659</v>
      </c>
      <c r="EMY253" s="256" t="s">
        <v>659</v>
      </c>
      <c r="EMZ253" s="256" t="s">
        <v>659</v>
      </c>
      <c r="ENA253" s="256" t="s">
        <v>659</v>
      </c>
      <c r="ENB253" s="256" t="s">
        <v>659</v>
      </c>
      <c r="ENC253" s="256" t="s">
        <v>659</v>
      </c>
      <c r="END253" s="256" t="s">
        <v>659</v>
      </c>
      <c r="ENE253" s="256" t="s">
        <v>659</v>
      </c>
      <c r="ENF253" s="256" t="s">
        <v>659</v>
      </c>
      <c r="ENG253" s="256" t="s">
        <v>659</v>
      </c>
      <c r="ENH253" s="256" t="s">
        <v>659</v>
      </c>
      <c r="ENI253" s="256" t="s">
        <v>659</v>
      </c>
      <c r="ENJ253" s="256" t="s">
        <v>659</v>
      </c>
      <c r="ENK253" s="256" t="s">
        <v>659</v>
      </c>
      <c r="ENL253" s="256" t="s">
        <v>659</v>
      </c>
      <c r="ENM253" s="256" t="s">
        <v>659</v>
      </c>
      <c r="ENN253" s="256" t="s">
        <v>659</v>
      </c>
      <c r="ENO253" s="256" t="s">
        <v>659</v>
      </c>
      <c r="ENP253" s="256" t="s">
        <v>659</v>
      </c>
      <c r="ENQ253" s="256" t="s">
        <v>659</v>
      </c>
      <c r="ENR253" s="256" t="s">
        <v>659</v>
      </c>
      <c r="ENS253" s="256" t="s">
        <v>659</v>
      </c>
      <c r="ENT253" s="256" t="s">
        <v>659</v>
      </c>
      <c r="ENU253" s="256" t="s">
        <v>659</v>
      </c>
      <c r="ENV253" s="256" t="s">
        <v>659</v>
      </c>
      <c r="ENW253" s="256" t="s">
        <v>659</v>
      </c>
      <c r="ENX253" s="256" t="s">
        <v>659</v>
      </c>
      <c r="ENY253" s="256" t="s">
        <v>659</v>
      </c>
      <c r="ENZ253" s="256" t="s">
        <v>659</v>
      </c>
      <c r="EOA253" s="256" t="s">
        <v>659</v>
      </c>
      <c r="EOB253" s="256" t="s">
        <v>659</v>
      </c>
      <c r="EOC253" s="256" t="s">
        <v>659</v>
      </c>
      <c r="EOD253" s="256" t="s">
        <v>659</v>
      </c>
      <c r="EOE253" s="256" t="s">
        <v>659</v>
      </c>
      <c r="EOF253" s="256" t="s">
        <v>659</v>
      </c>
      <c r="EOG253" s="256" t="s">
        <v>659</v>
      </c>
      <c r="EOH253" s="256" t="s">
        <v>659</v>
      </c>
      <c r="EOI253" s="256" t="s">
        <v>659</v>
      </c>
      <c r="EOJ253" s="256" t="s">
        <v>659</v>
      </c>
      <c r="EOK253" s="256" t="s">
        <v>659</v>
      </c>
      <c r="EOL253" s="256" t="s">
        <v>659</v>
      </c>
      <c r="EOM253" s="256" t="s">
        <v>659</v>
      </c>
      <c r="EON253" s="256" t="s">
        <v>659</v>
      </c>
      <c r="EOO253" s="256" t="s">
        <v>659</v>
      </c>
      <c r="EOP253" s="256" t="s">
        <v>659</v>
      </c>
      <c r="EOQ253" s="256" t="s">
        <v>659</v>
      </c>
      <c r="EOR253" s="256" t="s">
        <v>659</v>
      </c>
      <c r="EOS253" s="256" t="s">
        <v>659</v>
      </c>
      <c r="EOT253" s="256" t="s">
        <v>659</v>
      </c>
      <c r="EOU253" s="256" t="s">
        <v>659</v>
      </c>
      <c r="EOV253" s="256" t="s">
        <v>659</v>
      </c>
      <c r="EOW253" s="256" t="s">
        <v>659</v>
      </c>
      <c r="EOX253" s="256" t="s">
        <v>659</v>
      </c>
      <c r="EOY253" s="256" t="s">
        <v>659</v>
      </c>
      <c r="EOZ253" s="256" t="s">
        <v>659</v>
      </c>
      <c r="EPA253" s="256" t="s">
        <v>659</v>
      </c>
      <c r="EPB253" s="256" t="s">
        <v>659</v>
      </c>
      <c r="EPC253" s="256" t="s">
        <v>659</v>
      </c>
      <c r="EPD253" s="256" t="s">
        <v>659</v>
      </c>
      <c r="EPE253" s="256" t="s">
        <v>659</v>
      </c>
      <c r="EPF253" s="256" t="s">
        <v>659</v>
      </c>
      <c r="EPG253" s="256" t="s">
        <v>659</v>
      </c>
      <c r="EPH253" s="256" t="s">
        <v>659</v>
      </c>
      <c r="EPI253" s="256" t="s">
        <v>659</v>
      </c>
      <c r="EPJ253" s="256" t="s">
        <v>659</v>
      </c>
      <c r="EPK253" s="256" t="s">
        <v>659</v>
      </c>
      <c r="EPL253" s="256" t="s">
        <v>659</v>
      </c>
      <c r="EPM253" s="256" t="s">
        <v>659</v>
      </c>
      <c r="EPN253" s="256" t="s">
        <v>659</v>
      </c>
      <c r="EPO253" s="256" t="s">
        <v>659</v>
      </c>
      <c r="EPP253" s="256" t="s">
        <v>659</v>
      </c>
      <c r="EPQ253" s="256" t="s">
        <v>659</v>
      </c>
      <c r="EPR253" s="256" t="s">
        <v>659</v>
      </c>
      <c r="EPS253" s="256" t="s">
        <v>659</v>
      </c>
      <c r="EPT253" s="256" t="s">
        <v>659</v>
      </c>
      <c r="EPU253" s="256" t="s">
        <v>659</v>
      </c>
      <c r="EPV253" s="256" t="s">
        <v>659</v>
      </c>
      <c r="EPW253" s="256" t="s">
        <v>659</v>
      </c>
      <c r="EPX253" s="256" t="s">
        <v>659</v>
      </c>
      <c r="EPY253" s="256" t="s">
        <v>659</v>
      </c>
      <c r="EPZ253" s="256" t="s">
        <v>659</v>
      </c>
      <c r="EQA253" s="256" t="s">
        <v>659</v>
      </c>
      <c r="EQB253" s="256" t="s">
        <v>659</v>
      </c>
      <c r="EQC253" s="256" t="s">
        <v>659</v>
      </c>
      <c r="EQD253" s="256" t="s">
        <v>659</v>
      </c>
      <c r="EQE253" s="256" t="s">
        <v>659</v>
      </c>
      <c r="EQF253" s="256" t="s">
        <v>659</v>
      </c>
      <c r="EQG253" s="256" t="s">
        <v>659</v>
      </c>
      <c r="EQH253" s="256" t="s">
        <v>659</v>
      </c>
      <c r="EQI253" s="256" t="s">
        <v>659</v>
      </c>
      <c r="EQJ253" s="256" t="s">
        <v>659</v>
      </c>
      <c r="EQK253" s="256" t="s">
        <v>659</v>
      </c>
      <c r="EQL253" s="256" t="s">
        <v>659</v>
      </c>
      <c r="EQM253" s="256" t="s">
        <v>659</v>
      </c>
      <c r="EQN253" s="256" t="s">
        <v>659</v>
      </c>
      <c r="EQO253" s="256" t="s">
        <v>659</v>
      </c>
      <c r="EQP253" s="256" t="s">
        <v>659</v>
      </c>
      <c r="EQQ253" s="256" t="s">
        <v>659</v>
      </c>
      <c r="EQR253" s="256" t="s">
        <v>659</v>
      </c>
      <c r="EQS253" s="256" t="s">
        <v>659</v>
      </c>
      <c r="EQT253" s="256" t="s">
        <v>659</v>
      </c>
      <c r="EQU253" s="256" t="s">
        <v>659</v>
      </c>
      <c r="EQV253" s="256" t="s">
        <v>659</v>
      </c>
      <c r="EQW253" s="256" t="s">
        <v>659</v>
      </c>
      <c r="EQX253" s="256" t="s">
        <v>659</v>
      </c>
      <c r="EQY253" s="256" t="s">
        <v>659</v>
      </c>
      <c r="EQZ253" s="256" t="s">
        <v>659</v>
      </c>
      <c r="ERA253" s="256" t="s">
        <v>659</v>
      </c>
      <c r="ERB253" s="256" t="s">
        <v>659</v>
      </c>
      <c r="ERC253" s="256" t="s">
        <v>659</v>
      </c>
      <c r="ERD253" s="256" t="s">
        <v>659</v>
      </c>
      <c r="ERE253" s="256" t="s">
        <v>659</v>
      </c>
      <c r="ERF253" s="256" t="s">
        <v>659</v>
      </c>
      <c r="ERG253" s="256" t="s">
        <v>659</v>
      </c>
      <c r="ERH253" s="256" t="s">
        <v>659</v>
      </c>
      <c r="ERI253" s="256" t="s">
        <v>659</v>
      </c>
      <c r="ERJ253" s="256" t="s">
        <v>659</v>
      </c>
      <c r="ERK253" s="256" t="s">
        <v>659</v>
      </c>
      <c r="ERL253" s="256" t="s">
        <v>659</v>
      </c>
      <c r="ERM253" s="256" t="s">
        <v>659</v>
      </c>
      <c r="ERN253" s="256" t="s">
        <v>659</v>
      </c>
      <c r="ERO253" s="256" t="s">
        <v>659</v>
      </c>
      <c r="ERP253" s="256" t="s">
        <v>659</v>
      </c>
      <c r="ERQ253" s="256" t="s">
        <v>659</v>
      </c>
      <c r="ERR253" s="256" t="s">
        <v>659</v>
      </c>
      <c r="ERS253" s="256" t="s">
        <v>659</v>
      </c>
      <c r="ERT253" s="256" t="s">
        <v>659</v>
      </c>
      <c r="ERU253" s="256" t="s">
        <v>659</v>
      </c>
      <c r="ERV253" s="256" t="s">
        <v>659</v>
      </c>
      <c r="ERW253" s="256" t="s">
        <v>659</v>
      </c>
      <c r="ERX253" s="256" t="s">
        <v>659</v>
      </c>
      <c r="ERY253" s="256" t="s">
        <v>659</v>
      </c>
      <c r="ERZ253" s="256" t="s">
        <v>659</v>
      </c>
      <c r="ESA253" s="256" t="s">
        <v>659</v>
      </c>
      <c r="ESB253" s="256" t="s">
        <v>659</v>
      </c>
      <c r="ESC253" s="256" t="s">
        <v>659</v>
      </c>
      <c r="ESD253" s="256" t="s">
        <v>659</v>
      </c>
      <c r="ESE253" s="256" t="s">
        <v>659</v>
      </c>
      <c r="ESF253" s="256" t="s">
        <v>659</v>
      </c>
      <c r="ESG253" s="256" t="s">
        <v>659</v>
      </c>
      <c r="ESH253" s="256" t="s">
        <v>659</v>
      </c>
      <c r="ESI253" s="256" t="s">
        <v>659</v>
      </c>
      <c r="ESJ253" s="256" t="s">
        <v>659</v>
      </c>
      <c r="ESK253" s="256" t="s">
        <v>659</v>
      </c>
      <c r="ESL253" s="256" t="s">
        <v>659</v>
      </c>
      <c r="ESM253" s="256" t="s">
        <v>659</v>
      </c>
      <c r="ESN253" s="256" t="s">
        <v>659</v>
      </c>
      <c r="ESO253" s="256" t="s">
        <v>659</v>
      </c>
      <c r="ESP253" s="256" t="s">
        <v>659</v>
      </c>
      <c r="ESQ253" s="256" t="s">
        <v>659</v>
      </c>
      <c r="ESR253" s="256" t="s">
        <v>659</v>
      </c>
      <c r="ESS253" s="256" t="s">
        <v>659</v>
      </c>
      <c r="EST253" s="256" t="s">
        <v>659</v>
      </c>
      <c r="ESU253" s="256" t="s">
        <v>659</v>
      </c>
      <c r="ESV253" s="256" t="s">
        <v>659</v>
      </c>
      <c r="ESW253" s="256" t="s">
        <v>659</v>
      </c>
      <c r="ESX253" s="256" t="s">
        <v>659</v>
      </c>
      <c r="ESY253" s="256" t="s">
        <v>659</v>
      </c>
      <c r="ESZ253" s="256" t="s">
        <v>659</v>
      </c>
      <c r="ETA253" s="256" t="s">
        <v>659</v>
      </c>
      <c r="ETB253" s="256" t="s">
        <v>659</v>
      </c>
      <c r="ETC253" s="256" t="s">
        <v>659</v>
      </c>
      <c r="ETD253" s="256" t="s">
        <v>659</v>
      </c>
      <c r="ETE253" s="256" t="s">
        <v>659</v>
      </c>
      <c r="ETF253" s="256" t="s">
        <v>659</v>
      </c>
      <c r="ETG253" s="256" t="s">
        <v>659</v>
      </c>
      <c r="ETH253" s="256" t="s">
        <v>659</v>
      </c>
      <c r="ETI253" s="256" t="s">
        <v>659</v>
      </c>
      <c r="ETJ253" s="256" t="s">
        <v>659</v>
      </c>
      <c r="ETK253" s="256" t="s">
        <v>659</v>
      </c>
      <c r="ETL253" s="256" t="s">
        <v>659</v>
      </c>
      <c r="ETM253" s="256" t="s">
        <v>659</v>
      </c>
      <c r="ETN253" s="256" t="s">
        <v>659</v>
      </c>
      <c r="ETO253" s="256" t="s">
        <v>659</v>
      </c>
      <c r="ETP253" s="256" t="s">
        <v>659</v>
      </c>
      <c r="ETQ253" s="256" t="s">
        <v>659</v>
      </c>
      <c r="ETR253" s="256" t="s">
        <v>659</v>
      </c>
      <c r="ETS253" s="256" t="s">
        <v>659</v>
      </c>
      <c r="ETT253" s="256" t="s">
        <v>659</v>
      </c>
      <c r="ETU253" s="256" t="s">
        <v>659</v>
      </c>
      <c r="ETV253" s="256" t="s">
        <v>659</v>
      </c>
      <c r="ETW253" s="256" t="s">
        <v>659</v>
      </c>
      <c r="ETX253" s="256" t="s">
        <v>659</v>
      </c>
      <c r="ETY253" s="256" t="s">
        <v>659</v>
      </c>
      <c r="ETZ253" s="256" t="s">
        <v>659</v>
      </c>
      <c r="EUA253" s="256" t="s">
        <v>659</v>
      </c>
      <c r="EUB253" s="256" t="s">
        <v>659</v>
      </c>
      <c r="EUC253" s="256" t="s">
        <v>659</v>
      </c>
      <c r="EUD253" s="256" t="s">
        <v>659</v>
      </c>
      <c r="EUE253" s="256" t="s">
        <v>659</v>
      </c>
      <c r="EUF253" s="256" t="s">
        <v>659</v>
      </c>
      <c r="EUG253" s="256" t="s">
        <v>659</v>
      </c>
      <c r="EUH253" s="256" t="s">
        <v>659</v>
      </c>
      <c r="EUI253" s="256" t="s">
        <v>659</v>
      </c>
      <c r="EUJ253" s="256" t="s">
        <v>659</v>
      </c>
      <c r="EUK253" s="256" t="s">
        <v>659</v>
      </c>
      <c r="EUL253" s="256" t="s">
        <v>659</v>
      </c>
      <c r="EUM253" s="256" t="s">
        <v>659</v>
      </c>
      <c r="EUN253" s="256" t="s">
        <v>659</v>
      </c>
      <c r="EUO253" s="256" t="s">
        <v>659</v>
      </c>
      <c r="EUP253" s="256" t="s">
        <v>659</v>
      </c>
      <c r="EUQ253" s="256" t="s">
        <v>659</v>
      </c>
      <c r="EUR253" s="256" t="s">
        <v>659</v>
      </c>
      <c r="EUS253" s="256" t="s">
        <v>659</v>
      </c>
      <c r="EUT253" s="256" t="s">
        <v>659</v>
      </c>
      <c r="EUU253" s="256" t="s">
        <v>659</v>
      </c>
      <c r="EUV253" s="256" t="s">
        <v>659</v>
      </c>
      <c r="EUW253" s="256" t="s">
        <v>659</v>
      </c>
      <c r="EUX253" s="256" t="s">
        <v>659</v>
      </c>
      <c r="EUY253" s="256" t="s">
        <v>659</v>
      </c>
      <c r="EUZ253" s="256" t="s">
        <v>659</v>
      </c>
      <c r="EVA253" s="256" t="s">
        <v>659</v>
      </c>
      <c r="EVB253" s="256" t="s">
        <v>659</v>
      </c>
      <c r="EVC253" s="256" t="s">
        <v>659</v>
      </c>
      <c r="EVD253" s="256" t="s">
        <v>659</v>
      </c>
      <c r="EVE253" s="256" t="s">
        <v>659</v>
      </c>
      <c r="EVF253" s="256" t="s">
        <v>659</v>
      </c>
      <c r="EVG253" s="256" t="s">
        <v>659</v>
      </c>
      <c r="EVH253" s="256" t="s">
        <v>659</v>
      </c>
      <c r="EVI253" s="256" t="s">
        <v>659</v>
      </c>
      <c r="EVJ253" s="256" t="s">
        <v>659</v>
      </c>
      <c r="EVK253" s="256" t="s">
        <v>659</v>
      </c>
      <c r="EVL253" s="256" t="s">
        <v>659</v>
      </c>
      <c r="EVM253" s="256" t="s">
        <v>659</v>
      </c>
      <c r="EVN253" s="256" t="s">
        <v>659</v>
      </c>
      <c r="EVO253" s="256" t="s">
        <v>659</v>
      </c>
      <c r="EVP253" s="256" t="s">
        <v>659</v>
      </c>
      <c r="EVQ253" s="256" t="s">
        <v>659</v>
      </c>
      <c r="EVR253" s="256" t="s">
        <v>659</v>
      </c>
      <c r="EVS253" s="256" t="s">
        <v>659</v>
      </c>
      <c r="EVT253" s="256" t="s">
        <v>659</v>
      </c>
      <c r="EVU253" s="256" t="s">
        <v>659</v>
      </c>
      <c r="EVV253" s="256" t="s">
        <v>659</v>
      </c>
      <c r="EVW253" s="256" t="s">
        <v>659</v>
      </c>
      <c r="EVX253" s="256" t="s">
        <v>659</v>
      </c>
      <c r="EVY253" s="256" t="s">
        <v>659</v>
      </c>
      <c r="EVZ253" s="256" t="s">
        <v>659</v>
      </c>
      <c r="EWA253" s="256" t="s">
        <v>659</v>
      </c>
      <c r="EWB253" s="256" t="s">
        <v>659</v>
      </c>
      <c r="EWC253" s="256" t="s">
        <v>659</v>
      </c>
      <c r="EWD253" s="256" t="s">
        <v>659</v>
      </c>
      <c r="EWE253" s="256" t="s">
        <v>659</v>
      </c>
      <c r="EWF253" s="256" t="s">
        <v>659</v>
      </c>
      <c r="EWG253" s="256" t="s">
        <v>659</v>
      </c>
      <c r="EWH253" s="256" t="s">
        <v>659</v>
      </c>
      <c r="EWI253" s="256" t="s">
        <v>659</v>
      </c>
      <c r="EWJ253" s="256" t="s">
        <v>659</v>
      </c>
      <c r="EWK253" s="256" t="s">
        <v>659</v>
      </c>
      <c r="EWL253" s="256" t="s">
        <v>659</v>
      </c>
      <c r="EWM253" s="256" t="s">
        <v>659</v>
      </c>
      <c r="EWN253" s="256" t="s">
        <v>659</v>
      </c>
      <c r="EWO253" s="256" t="s">
        <v>659</v>
      </c>
      <c r="EWP253" s="256" t="s">
        <v>659</v>
      </c>
      <c r="EWQ253" s="256" t="s">
        <v>659</v>
      </c>
      <c r="EWR253" s="256" t="s">
        <v>659</v>
      </c>
      <c r="EWS253" s="256" t="s">
        <v>659</v>
      </c>
      <c r="EWT253" s="256" t="s">
        <v>659</v>
      </c>
      <c r="EWU253" s="256" t="s">
        <v>659</v>
      </c>
      <c r="EWV253" s="256" t="s">
        <v>659</v>
      </c>
      <c r="EWW253" s="256" t="s">
        <v>659</v>
      </c>
      <c r="EWX253" s="256" t="s">
        <v>659</v>
      </c>
      <c r="EWY253" s="256" t="s">
        <v>659</v>
      </c>
      <c r="EWZ253" s="256" t="s">
        <v>659</v>
      </c>
      <c r="EXA253" s="256" t="s">
        <v>659</v>
      </c>
      <c r="EXB253" s="256" t="s">
        <v>659</v>
      </c>
      <c r="EXC253" s="256" t="s">
        <v>659</v>
      </c>
      <c r="EXD253" s="256" t="s">
        <v>659</v>
      </c>
      <c r="EXE253" s="256" t="s">
        <v>659</v>
      </c>
      <c r="EXF253" s="256" t="s">
        <v>659</v>
      </c>
      <c r="EXG253" s="256" t="s">
        <v>659</v>
      </c>
      <c r="EXH253" s="256" t="s">
        <v>659</v>
      </c>
      <c r="EXI253" s="256" t="s">
        <v>659</v>
      </c>
      <c r="EXJ253" s="256" t="s">
        <v>659</v>
      </c>
      <c r="EXK253" s="256" t="s">
        <v>659</v>
      </c>
      <c r="EXL253" s="256" t="s">
        <v>659</v>
      </c>
      <c r="EXM253" s="256" t="s">
        <v>659</v>
      </c>
      <c r="EXN253" s="256" t="s">
        <v>659</v>
      </c>
      <c r="EXO253" s="256" t="s">
        <v>659</v>
      </c>
      <c r="EXP253" s="256" t="s">
        <v>659</v>
      </c>
      <c r="EXQ253" s="256" t="s">
        <v>659</v>
      </c>
      <c r="EXR253" s="256" t="s">
        <v>659</v>
      </c>
      <c r="EXS253" s="256" t="s">
        <v>659</v>
      </c>
      <c r="EXT253" s="256" t="s">
        <v>659</v>
      </c>
      <c r="EXU253" s="256" t="s">
        <v>659</v>
      </c>
      <c r="EXV253" s="256" t="s">
        <v>659</v>
      </c>
      <c r="EXW253" s="256" t="s">
        <v>659</v>
      </c>
      <c r="EXX253" s="256" t="s">
        <v>659</v>
      </c>
      <c r="EXY253" s="256" t="s">
        <v>659</v>
      </c>
      <c r="EXZ253" s="256" t="s">
        <v>659</v>
      </c>
      <c r="EYA253" s="256" t="s">
        <v>659</v>
      </c>
      <c r="EYB253" s="256" t="s">
        <v>659</v>
      </c>
      <c r="EYC253" s="256" t="s">
        <v>659</v>
      </c>
      <c r="EYD253" s="256" t="s">
        <v>659</v>
      </c>
      <c r="EYE253" s="256" t="s">
        <v>659</v>
      </c>
      <c r="EYF253" s="256" t="s">
        <v>659</v>
      </c>
      <c r="EYG253" s="256" t="s">
        <v>659</v>
      </c>
      <c r="EYH253" s="256" t="s">
        <v>659</v>
      </c>
      <c r="EYI253" s="256" t="s">
        <v>659</v>
      </c>
      <c r="EYJ253" s="256" t="s">
        <v>659</v>
      </c>
      <c r="EYK253" s="256" t="s">
        <v>659</v>
      </c>
      <c r="EYL253" s="256" t="s">
        <v>659</v>
      </c>
      <c r="EYM253" s="256" t="s">
        <v>659</v>
      </c>
      <c r="EYN253" s="256" t="s">
        <v>659</v>
      </c>
      <c r="EYO253" s="256" t="s">
        <v>659</v>
      </c>
      <c r="EYP253" s="256" t="s">
        <v>659</v>
      </c>
      <c r="EYQ253" s="256" t="s">
        <v>659</v>
      </c>
      <c r="EYR253" s="256" t="s">
        <v>659</v>
      </c>
      <c r="EYS253" s="256" t="s">
        <v>659</v>
      </c>
      <c r="EYT253" s="256" t="s">
        <v>659</v>
      </c>
      <c r="EYU253" s="256" t="s">
        <v>659</v>
      </c>
      <c r="EYV253" s="256" t="s">
        <v>659</v>
      </c>
      <c r="EYW253" s="256" t="s">
        <v>659</v>
      </c>
      <c r="EYX253" s="256" t="s">
        <v>659</v>
      </c>
      <c r="EYY253" s="256" t="s">
        <v>659</v>
      </c>
      <c r="EYZ253" s="256" t="s">
        <v>659</v>
      </c>
      <c r="EZA253" s="256" t="s">
        <v>659</v>
      </c>
      <c r="EZB253" s="256" t="s">
        <v>659</v>
      </c>
      <c r="EZC253" s="256" t="s">
        <v>659</v>
      </c>
      <c r="EZD253" s="256" t="s">
        <v>659</v>
      </c>
      <c r="EZE253" s="256" t="s">
        <v>659</v>
      </c>
      <c r="EZF253" s="256" t="s">
        <v>659</v>
      </c>
      <c r="EZG253" s="256" t="s">
        <v>659</v>
      </c>
      <c r="EZH253" s="256" t="s">
        <v>659</v>
      </c>
      <c r="EZI253" s="256" t="s">
        <v>659</v>
      </c>
      <c r="EZJ253" s="256" t="s">
        <v>659</v>
      </c>
      <c r="EZK253" s="256" t="s">
        <v>659</v>
      </c>
      <c r="EZL253" s="256" t="s">
        <v>659</v>
      </c>
      <c r="EZM253" s="256" t="s">
        <v>659</v>
      </c>
      <c r="EZN253" s="256" t="s">
        <v>659</v>
      </c>
      <c r="EZO253" s="256" t="s">
        <v>659</v>
      </c>
      <c r="EZP253" s="256" t="s">
        <v>659</v>
      </c>
      <c r="EZQ253" s="256" t="s">
        <v>659</v>
      </c>
      <c r="EZR253" s="256" t="s">
        <v>659</v>
      </c>
      <c r="EZS253" s="256" t="s">
        <v>659</v>
      </c>
      <c r="EZT253" s="256" t="s">
        <v>659</v>
      </c>
      <c r="EZU253" s="256" t="s">
        <v>659</v>
      </c>
      <c r="EZV253" s="256" t="s">
        <v>659</v>
      </c>
      <c r="EZW253" s="256" t="s">
        <v>659</v>
      </c>
      <c r="EZX253" s="256" t="s">
        <v>659</v>
      </c>
      <c r="EZY253" s="256" t="s">
        <v>659</v>
      </c>
      <c r="EZZ253" s="256" t="s">
        <v>659</v>
      </c>
      <c r="FAA253" s="256" t="s">
        <v>659</v>
      </c>
      <c r="FAB253" s="256" t="s">
        <v>659</v>
      </c>
      <c r="FAC253" s="256" t="s">
        <v>659</v>
      </c>
      <c r="FAD253" s="256" t="s">
        <v>659</v>
      </c>
      <c r="FAE253" s="256" t="s">
        <v>659</v>
      </c>
      <c r="FAF253" s="256" t="s">
        <v>659</v>
      </c>
      <c r="FAG253" s="256" t="s">
        <v>659</v>
      </c>
      <c r="FAH253" s="256" t="s">
        <v>659</v>
      </c>
      <c r="FAI253" s="256" t="s">
        <v>659</v>
      </c>
      <c r="FAJ253" s="256" t="s">
        <v>659</v>
      </c>
      <c r="FAK253" s="256" t="s">
        <v>659</v>
      </c>
      <c r="FAL253" s="256" t="s">
        <v>659</v>
      </c>
      <c r="FAM253" s="256" t="s">
        <v>659</v>
      </c>
      <c r="FAN253" s="256" t="s">
        <v>659</v>
      </c>
      <c r="FAO253" s="256" t="s">
        <v>659</v>
      </c>
      <c r="FAP253" s="256" t="s">
        <v>659</v>
      </c>
      <c r="FAQ253" s="256" t="s">
        <v>659</v>
      </c>
      <c r="FAR253" s="256" t="s">
        <v>659</v>
      </c>
      <c r="FAS253" s="256" t="s">
        <v>659</v>
      </c>
      <c r="FAT253" s="256" t="s">
        <v>659</v>
      </c>
      <c r="FAU253" s="256" t="s">
        <v>659</v>
      </c>
      <c r="FAV253" s="256" t="s">
        <v>659</v>
      </c>
      <c r="FAW253" s="256" t="s">
        <v>659</v>
      </c>
      <c r="FAX253" s="256" t="s">
        <v>659</v>
      </c>
      <c r="FAY253" s="256" t="s">
        <v>659</v>
      </c>
      <c r="FAZ253" s="256" t="s">
        <v>659</v>
      </c>
      <c r="FBA253" s="256" t="s">
        <v>659</v>
      </c>
      <c r="FBB253" s="256" t="s">
        <v>659</v>
      </c>
      <c r="FBC253" s="256" t="s">
        <v>659</v>
      </c>
      <c r="FBD253" s="256" t="s">
        <v>659</v>
      </c>
      <c r="FBE253" s="256" t="s">
        <v>659</v>
      </c>
      <c r="FBF253" s="256" t="s">
        <v>659</v>
      </c>
      <c r="FBG253" s="256" t="s">
        <v>659</v>
      </c>
      <c r="FBH253" s="256" t="s">
        <v>659</v>
      </c>
      <c r="FBI253" s="256" t="s">
        <v>659</v>
      </c>
      <c r="FBJ253" s="256" t="s">
        <v>659</v>
      </c>
      <c r="FBK253" s="256" t="s">
        <v>659</v>
      </c>
      <c r="FBL253" s="256" t="s">
        <v>659</v>
      </c>
      <c r="FBM253" s="256" t="s">
        <v>659</v>
      </c>
      <c r="FBN253" s="256" t="s">
        <v>659</v>
      </c>
      <c r="FBO253" s="256" t="s">
        <v>659</v>
      </c>
      <c r="FBP253" s="256" t="s">
        <v>659</v>
      </c>
      <c r="FBQ253" s="256" t="s">
        <v>659</v>
      </c>
      <c r="FBR253" s="256" t="s">
        <v>659</v>
      </c>
      <c r="FBS253" s="256" t="s">
        <v>659</v>
      </c>
      <c r="FBT253" s="256" t="s">
        <v>659</v>
      </c>
      <c r="FBU253" s="256" t="s">
        <v>659</v>
      </c>
      <c r="FBV253" s="256" t="s">
        <v>659</v>
      </c>
      <c r="FBW253" s="256" t="s">
        <v>659</v>
      </c>
      <c r="FBX253" s="256" t="s">
        <v>659</v>
      </c>
      <c r="FBY253" s="256" t="s">
        <v>659</v>
      </c>
      <c r="FBZ253" s="256" t="s">
        <v>659</v>
      </c>
      <c r="FCA253" s="256" t="s">
        <v>659</v>
      </c>
      <c r="FCB253" s="256" t="s">
        <v>659</v>
      </c>
      <c r="FCC253" s="256" t="s">
        <v>659</v>
      </c>
      <c r="FCD253" s="256" t="s">
        <v>659</v>
      </c>
      <c r="FCE253" s="256" t="s">
        <v>659</v>
      </c>
      <c r="FCF253" s="256" t="s">
        <v>659</v>
      </c>
      <c r="FCG253" s="256" t="s">
        <v>659</v>
      </c>
      <c r="FCH253" s="256" t="s">
        <v>659</v>
      </c>
      <c r="FCI253" s="256" t="s">
        <v>659</v>
      </c>
      <c r="FCJ253" s="256" t="s">
        <v>659</v>
      </c>
      <c r="FCK253" s="256" t="s">
        <v>659</v>
      </c>
      <c r="FCL253" s="256" t="s">
        <v>659</v>
      </c>
      <c r="FCM253" s="256" t="s">
        <v>659</v>
      </c>
      <c r="FCN253" s="256" t="s">
        <v>659</v>
      </c>
      <c r="FCO253" s="256" t="s">
        <v>659</v>
      </c>
      <c r="FCP253" s="256" t="s">
        <v>659</v>
      </c>
      <c r="FCQ253" s="256" t="s">
        <v>659</v>
      </c>
      <c r="FCR253" s="256" t="s">
        <v>659</v>
      </c>
      <c r="FCS253" s="256" t="s">
        <v>659</v>
      </c>
      <c r="FCT253" s="256" t="s">
        <v>659</v>
      </c>
      <c r="FCU253" s="256" t="s">
        <v>659</v>
      </c>
      <c r="FCV253" s="256" t="s">
        <v>659</v>
      </c>
      <c r="FCW253" s="256" t="s">
        <v>659</v>
      </c>
      <c r="FCX253" s="256" t="s">
        <v>659</v>
      </c>
      <c r="FCY253" s="256" t="s">
        <v>659</v>
      </c>
      <c r="FCZ253" s="256" t="s">
        <v>659</v>
      </c>
      <c r="FDA253" s="256" t="s">
        <v>659</v>
      </c>
      <c r="FDB253" s="256" t="s">
        <v>659</v>
      </c>
      <c r="FDC253" s="256" t="s">
        <v>659</v>
      </c>
      <c r="FDD253" s="256" t="s">
        <v>659</v>
      </c>
      <c r="FDE253" s="256" t="s">
        <v>659</v>
      </c>
      <c r="FDF253" s="256" t="s">
        <v>659</v>
      </c>
      <c r="FDG253" s="256" t="s">
        <v>659</v>
      </c>
      <c r="FDH253" s="256" t="s">
        <v>659</v>
      </c>
      <c r="FDI253" s="256" t="s">
        <v>659</v>
      </c>
      <c r="FDJ253" s="256" t="s">
        <v>659</v>
      </c>
      <c r="FDK253" s="256" t="s">
        <v>659</v>
      </c>
      <c r="FDL253" s="256" t="s">
        <v>659</v>
      </c>
      <c r="FDM253" s="256" t="s">
        <v>659</v>
      </c>
      <c r="FDN253" s="256" t="s">
        <v>659</v>
      </c>
      <c r="FDO253" s="256" t="s">
        <v>659</v>
      </c>
      <c r="FDP253" s="256" t="s">
        <v>659</v>
      </c>
      <c r="FDQ253" s="256" t="s">
        <v>659</v>
      </c>
      <c r="FDR253" s="256" t="s">
        <v>659</v>
      </c>
      <c r="FDS253" s="256" t="s">
        <v>659</v>
      </c>
      <c r="FDT253" s="256" t="s">
        <v>659</v>
      </c>
      <c r="FDU253" s="256" t="s">
        <v>659</v>
      </c>
      <c r="FDV253" s="256" t="s">
        <v>659</v>
      </c>
      <c r="FDW253" s="256" t="s">
        <v>659</v>
      </c>
      <c r="FDX253" s="256" t="s">
        <v>659</v>
      </c>
      <c r="FDY253" s="256" t="s">
        <v>659</v>
      </c>
      <c r="FDZ253" s="256" t="s">
        <v>659</v>
      </c>
      <c r="FEA253" s="256" t="s">
        <v>659</v>
      </c>
      <c r="FEB253" s="256" t="s">
        <v>659</v>
      </c>
      <c r="FEC253" s="256" t="s">
        <v>659</v>
      </c>
      <c r="FED253" s="256" t="s">
        <v>659</v>
      </c>
      <c r="FEE253" s="256" t="s">
        <v>659</v>
      </c>
      <c r="FEF253" s="256" t="s">
        <v>659</v>
      </c>
      <c r="FEG253" s="256" t="s">
        <v>659</v>
      </c>
      <c r="FEH253" s="256" t="s">
        <v>659</v>
      </c>
      <c r="FEI253" s="256" t="s">
        <v>659</v>
      </c>
      <c r="FEJ253" s="256" t="s">
        <v>659</v>
      </c>
      <c r="FEK253" s="256" t="s">
        <v>659</v>
      </c>
      <c r="FEL253" s="256" t="s">
        <v>659</v>
      </c>
      <c r="FEM253" s="256" t="s">
        <v>659</v>
      </c>
      <c r="FEN253" s="256" t="s">
        <v>659</v>
      </c>
      <c r="FEO253" s="256" t="s">
        <v>659</v>
      </c>
      <c r="FEP253" s="256" t="s">
        <v>659</v>
      </c>
      <c r="FEQ253" s="256" t="s">
        <v>659</v>
      </c>
      <c r="FER253" s="256" t="s">
        <v>659</v>
      </c>
      <c r="FES253" s="256" t="s">
        <v>659</v>
      </c>
      <c r="FET253" s="256" t="s">
        <v>659</v>
      </c>
      <c r="FEU253" s="256" t="s">
        <v>659</v>
      </c>
      <c r="FEV253" s="256" t="s">
        <v>659</v>
      </c>
      <c r="FEW253" s="256" t="s">
        <v>659</v>
      </c>
      <c r="FEX253" s="256" t="s">
        <v>659</v>
      </c>
      <c r="FEY253" s="256" t="s">
        <v>659</v>
      </c>
      <c r="FEZ253" s="256" t="s">
        <v>659</v>
      </c>
      <c r="FFA253" s="256" t="s">
        <v>659</v>
      </c>
      <c r="FFB253" s="256" t="s">
        <v>659</v>
      </c>
      <c r="FFC253" s="256" t="s">
        <v>659</v>
      </c>
      <c r="FFD253" s="256" t="s">
        <v>659</v>
      </c>
      <c r="FFE253" s="256" t="s">
        <v>659</v>
      </c>
      <c r="FFF253" s="256" t="s">
        <v>659</v>
      </c>
      <c r="FFG253" s="256" t="s">
        <v>659</v>
      </c>
      <c r="FFH253" s="256" t="s">
        <v>659</v>
      </c>
      <c r="FFI253" s="256" t="s">
        <v>659</v>
      </c>
      <c r="FFJ253" s="256" t="s">
        <v>659</v>
      </c>
      <c r="FFK253" s="256" t="s">
        <v>659</v>
      </c>
      <c r="FFL253" s="256" t="s">
        <v>659</v>
      </c>
      <c r="FFM253" s="256" t="s">
        <v>659</v>
      </c>
      <c r="FFN253" s="256" t="s">
        <v>659</v>
      </c>
      <c r="FFO253" s="256" t="s">
        <v>659</v>
      </c>
      <c r="FFP253" s="256" t="s">
        <v>659</v>
      </c>
      <c r="FFQ253" s="256" t="s">
        <v>659</v>
      </c>
      <c r="FFR253" s="256" t="s">
        <v>659</v>
      </c>
      <c r="FFS253" s="256" t="s">
        <v>659</v>
      </c>
      <c r="FFT253" s="256" t="s">
        <v>659</v>
      </c>
      <c r="FFU253" s="256" t="s">
        <v>659</v>
      </c>
      <c r="FFV253" s="256" t="s">
        <v>659</v>
      </c>
      <c r="FFW253" s="256" t="s">
        <v>659</v>
      </c>
      <c r="FFX253" s="256" t="s">
        <v>659</v>
      </c>
      <c r="FFY253" s="256" t="s">
        <v>659</v>
      </c>
      <c r="FFZ253" s="256" t="s">
        <v>659</v>
      </c>
      <c r="FGA253" s="256" t="s">
        <v>659</v>
      </c>
      <c r="FGB253" s="256" t="s">
        <v>659</v>
      </c>
      <c r="FGC253" s="256" t="s">
        <v>659</v>
      </c>
      <c r="FGD253" s="256" t="s">
        <v>659</v>
      </c>
      <c r="FGE253" s="256" t="s">
        <v>659</v>
      </c>
      <c r="FGF253" s="256" t="s">
        <v>659</v>
      </c>
      <c r="FGG253" s="256" t="s">
        <v>659</v>
      </c>
      <c r="FGH253" s="256" t="s">
        <v>659</v>
      </c>
      <c r="FGI253" s="256" t="s">
        <v>659</v>
      </c>
      <c r="FGJ253" s="256" t="s">
        <v>659</v>
      </c>
      <c r="FGK253" s="256" t="s">
        <v>659</v>
      </c>
      <c r="FGL253" s="256" t="s">
        <v>659</v>
      </c>
      <c r="FGM253" s="256" t="s">
        <v>659</v>
      </c>
      <c r="FGN253" s="256" t="s">
        <v>659</v>
      </c>
      <c r="FGO253" s="256" t="s">
        <v>659</v>
      </c>
      <c r="FGP253" s="256" t="s">
        <v>659</v>
      </c>
      <c r="FGQ253" s="256" t="s">
        <v>659</v>
      </c>
      <c r="FGR253" s="256" t="s">
        <v>659</v>
      </c>
      <c r="FGS253" s="256" t="s">
        <v>659</v>
      </c>
      <c r="FGT253" s="256" t="s">
        <v>659</v>
      </c>
      <c r="FGU253" s="256" t="s">
        <v>659</v>
      </c>
      <c r="FGV253" s="256" t="s">
        <v>659</v>
      </c>
      <c r="FGW253" s="256" t="s">
        <v>659</v>
      </c>
      <c r="FGX253" s="256" t="s">
        <v>659</v>
      </c>
      <c r="FGY253" s="256" t="s">
        <v>659</v>
      </c>
      <c r="FGZ253" s="256" t="s">
        <v>659</v>
      </c>
      <c r="FHA253" s="256" t="s">
        <v>659</v>
      </c>
      <c r="FHB253" s="256" t="s">
        <v>659</v>
      </c>
      <c r="FHC253" s="256" t="s">
        <v>659</v>
      </c>
      <c r="FHD253" s="256" t="s">
        <v>659</v>
      </c>
      <c r="FHE253" s="256" t="s">
        <v>659</v>
      </c>
      <c r="FHF253" s="256" t="s">
        <v>659</v>
      </c>
      <c r="FHG253" s="256" t="s">
        <v>659</v>
      </c>
      <c r="FHH253" s="256" t="s">
        <v>659</v>
      </c>
      <c r="FHI253" s="256" t="s">
        <v>659</v>
      </c>
      <c r="FHJ253" s="256" t="s">
        <v>659</v>
      </c>
      <c r="FHK253" s="256" t="s">
        <v>659</v>
      </c>
      <c r="FHL253" s="256" t="s">
        <v>659</v>
      </c>
      <c r="FHM253" s="256" t="s">
        <v>659</v>
      </c>
      <c r="FHN253" s="256" t="s">
        <v>659</v>
      </c>
      <c r="FHO253" s="256" t="s">
        <v>659</v>
      </c>
      <c r="FHP253" s="256" t="s">
        <v>659</v>
      </c>
      <c r="FHQ253" s="256" t="s">
        <v>659</v>
      </c>
      <c r="FHR253" s="256" t="s">
        <v>659</v>
      </c>
      <c r="FHS253" s="256" t="s">
        <v>659</v>
      </c>
      <c r="FHT253" s="256" t="s">
        <v>659</v>
      </c>
      <c r="FHU253" s="256" t="s">
        <v>659</v>
      </c>
      <c r="FHV253" s="256" t="s">
        <v>659</v>
      </c>
      <c r="FHW253" s="256" t="s">
        <v>659</v>
      </c>
      <c r="FHX253" s="256" t="s">
        <v>659</v>
      </c>
      <c r="FHY253" s="256" t="s">
        <v>659</v>
      </c>
      <c r="FHZ253" s="256" t="s">
        <v>659</v>
      </c>
      <c r="FIA253" s="256" t="s">
        <v>659</v>
      </c>
      <c r="FIB253" s="256" t="s">
        <v>659</v>
      </c>
      <c r="FIC253" s="256" t="s">
        <v>659</v>
      </c>
      <c r="FID253" s="256" t="s">
        <v>659</v>
      </c>
      <c r="FIE253" s="256" t="s">
        <v>659</v>
      </c>
      <c r="FIF253" s="256" t="s">
        <v>659</v>
      </c>
      <c r="FIG253" s="256" t="s">
        <v>659</v>
      </c>
      <c r="FIH253" s="256" t="s">
        <v>659</v>
      </c>
      <c r="FII253" s="256" t="s">
        <v>659</v>
      </c>
      <c r="FIJ253" s="256" t="s">
        <v>659</v>
      </c>
      <c r="FIK253" s="256" t="s">
        <v>659</v>
      </c>
      <c r="FIL253" s="256" t="s">
        <v>659</v>
      </c>
      <c r="FIM253" s="256" t="s">
        <v>659</v>
      </c>
      <c r="FIN253" s="256" t="s">
        <v>659</v>
      </c>
      <c r="FIO253" s="256" t="s">
        <v>659</v>
      </c>
      <c r="FIP253" s="256" t="s">
        <v>659</v>
      </c>
      <c r="FIQ253" s="256" t="s">
        <v>659</v>
      </c>
      <c r="FIR253" s="256" t="s">
        <v>659</v>
      </c>
      <c r="FIS253" s="256" t="s">
        <v>659</v>
      </c>
      <c r="FIT253" s="256" t="s">
        <v>659</v>
      </c>
      <c r="FIU253" s="256" t="s">
        <v>659</v>
      </c>
      <c r="FIV253" s="256" t="s">
        <v>659</v>
      </c>
      <c r="FIW253" s="256" t="s">
        <v>659</v>
      </c>
      <c r="FIX253" s="256" t="s">
        <v>659</v>
      </c>
      <c r="FIY253" s="256" t="s">
        <v>659</v>
      </c>
      <c r="FIZ253" s="256" t="s">
        <v>659</v>
      </c>
      <c r="FJA253" s="256" t="s">
        <v>659</v>
      </c>
      <c r="FJB253" s="256" t="s">
        <v>659</v>
      </c>
      <c r="FJC253" s="256" t="s">
        <v>659</v>
      </c>
      <c r="FJD253" s="256" t="s">
        <v>659</v>
      </c>
      <c r="FJE253" s="256" t="s">
        <v>659</v>
      </c>
      <c r="FJF253" s="256" t="s">
        <v>659</v>
      </c>
      <c r="FJG253" s="256" t="s">
        <v>659</v>
      </c>
      <c r="FJH253" s="256" t="s">
        <v>659</v>
      </c>
      <c r="FJI253" s="256" t="s">
        <v>659</v>
      </c>
      <c r="FJJ253" s="256" t="s">
        <v>659</v>
      </c>
      <c r="FJK253" s="256" t="s">
        <v>659</v>
      </c>
      <c r="FJL253" s="256" t="s">
        <v>659</v>
      </c>
      <c r="FJM253" s="256" t="s">
        <v>659</v>
      </c>
      <c r="FJN253" s="256" t="s">
        <v>659</v>
      </c>
      <c r="FJO253" s="256" t="s">
        <v>659</v>
      </c>
      <c r="FJP253" s="256" t="s">
        <v>659</v>
      </c>
      <c r="FJQ253" s="256" t="s">
        <v>659</v>
      </c>
      <c r="FJR253" s="256" t="s">
        <v>659</v>
      </c>
      <c r="FJS253" s="256" t="s">
        <v>659</v>
      </c>
      <c r="FJT253" s="256" t="s">
        <v>659</v>
      </c>
      <c r="FJU253" s="256" t="s">
        <v>659</v>
      </c>
      <c r="FJV253" s="256" t="s">
        <v>659</v>
      </c>
      <c r="FJW253" s="256" t="s">
        <v>659</v>
      </c>
      <c r="FJX253" s="256" t="s">
        <v>659</v>
      </c>
      <c r="FJY253" s="256" t="s">
        <v>659</v>
      </c>
      <c r="FJZ253" s="256" t="s">
        <v>659</v>
      </c>
      <c r="FKA253" s="256" t="s">
        <v>659</v>
      </c>
      <c r="FKB253" s="256" t="s">
        <v>659</v>
      </c>
      <c r="FKC253" s="256" t="s">
        <v>659</v>
      </c>
      <c r="FKD253" s="256" t="s">
        <v>659</v>
      </c>
      <c r="FKE253" s="256" t="s">
        <v>659</v>
      </c>
      <c r="FKF253" s="256" t="s">
        <v>659</v>
      </c>
      <c r="FKG253" s="256" t="s">
        <v>659</v>
      </c>
      <c r="FKH253" s="256" t="s">
        <v>659</v>
      </c>
      <c r="FKI253" s="256" t="s">
        <v>659</v>
      </c>
      <c r="FKJ253" s="256" t="s">
        <v>659</v>
      </c>
      <c r="FKK253" s="256" t="s">
        <v>659</v>
      </c>
      <c r="FKL253" s="256" t="s">
        <v>659</v>
      </c>
      <c r="FKM253" s="256" t="s">
        <v>659</v>
      </c>
      <c r="FKN253" s="256" t="s">
        <v>659</v>
      </c>
      <c r="FKO253" s="256" t="s">
        <v>659</v>
      </c>
      <c r="FKP253" s="256" t="s">
        <v>659</v>
      </c>
      <c r="FKQ253" s="256" t="s">
        <v>659</v>
      </c>
      <c r="FKR253" s="256" t="s">
        <v>659</v>
      </c>
      <c r="FKS253" s="256" t="s">
        <v>659</v>
      </c>
      <c r="FKT253" s="256" t="s">
        <v>659</v>
      </c>
      <c r="FKU253" s="256" t="s">
        <v>659</v>
      </c>
      <c r="FKV253" s="256" t="s">
        <v>659</v>
      </c>
      <c r="FKW253" s="256" t="s">
        <v>659</v>
      </c>
      <c r="FKX253" s="256" t="s">
        <v>659</v>
      </c>
      <c r="FKY253" s="256" t="s">
        <v>659</v>
      </c>
      <c r="FKZ253" s="256" t="s">
        <v>659</v>
      </c>
      <c r="FLA253" s="256" t="s">
        <v>659</v>
      </c>
      <c r="FLB253" s="256" t="s">
        <v>659</v>
      </c>
      <c r="FLC253" s="256" t="s">
        <v>659</v>
      </c>
      <c r="FLD253" s="256" t="s">
        <v>659</v>
      </c>
      <c r="FLE253" s="256" t="s">
        <v>659</v>
      </c>
      <c r="FLF253" s="256" t="s">
        <v>659</v>
      </c>
      <c r="FLG253" s="256" t="s">
        <v>659</v>
      </c>
      <c r="FLH253" s="256" t="s">
        <v>659</v>
      </c>
      <c r="FLI253" s="256" t="s">
        <v>659</v>
      </c>
      <c r="FLJ253" s="256" t="s">
        <v>659</v>
      </c>
      <c r="FLK253" s="256" t="s">
        <v>659</v>
      </c>
      <c r="FLL253" s="256" t="s">
        <v>659</v>
      </c>
      <c r="FLM253" s="256" t="s">
        <v>659</v>
      </c>
      <c r="FLN253" s="256" t="s">
        <v>659</v>
      </c>
      <c r="FLO253" s="256" t="s">
        <v>659</v>
      </c>
      <c r="FLP253" s="256" t="s">
        <v>659</v>
      </c>
      <c r="FLQ253" s="256" t="s">
        <v>659</v>
      </c>
      <c r="FLR253" s="256" t="s">
        <v>659</v>
      </c>
      <c r="FLS253" s="256" t="s">
        <v>659</v>
      </c>
      <c r="FLT253" s="256" t="s">
        <v>659</v>
      </c>
      <c r="FLU253" s="256" t="s">
        <v>659</v>
      </c>
      <c r="FLV253" s="256" t="s">
        <v>659</v>
      </c>
      <c r="FLW253" s="256" t="s">
        <v>659</v>
      </c>
      <c r="FLX253" s="256" t="s">
        <v>659</v>
      </c>
      <c r="FLY253" s="256" t="s">
        <v>659</v>
      </c>
      <c r="FLZ253" s="256" t="s">
        <v>659</v>
      </c>
      <c r="FMA253" s="256" t="s">
        <v>659</v>
      </c>
      <c r="FMB253" s="256" t="s">
        <v>659</v>
      </c>
      <c r="FMC253" s="256" t="s">
        <v>659</v>
      </c>
      <c r="FMD253" s="256" t="s">
        <v>659</v>
      </c>
      <c r="FME253" s="256" t="s">
        <v>659</v>
      </c>
      <c r="FMF253" s="256" t="s">
        <v>659</v>
      </c>
      <c r="FMG253" s="256" t="s">
        <v>659</v>
      </c>
      <c r="FMH253" s="256" t="s">
        <v>659</v>
      </c>
      <c r="FMI253" s="256" t="s">
        <v>659</v>
      </c>
      <c r="FMJ253" s="256" t="s">
        <v>659</v>
      </c>
      <c r="FMK253" s="256" t="s">
        <v>659</v>
      </c>
      <c r="FML253" s="256" t="s">
        <v>659</v>
      </c>
      <c r="FMM253" s="256" t="s">
        <v>659</v>
      </c>
      <c r="FMN253" s="256" t="s">
        <v>659</v>
      </c>
      <c r="FMO253" s="256" t="s">
        <v>659</v>
      </c>
      <c r="FMP253" s="256" t="s">
        <v>659</v>
      </c>
      <c r="FMQ253" s="256" t="s">
        <v>659</v>
      </c>
      <c r="FMR253" s="256" t="s">
        <v>659</v>
      </c>
      <c r="FMS253" s="256" t="s">
        <v>659</v>
      </c>
      <c r="FMT253" s="256" t="s">
        <v>659</v>
      </c>
      <c r="FMU253" s="256" t="s">
        <v>659</v>
      </c>
      <c r="FMV253" s="256" t="s">
        <v>659</v>
      </c>
      <c r="FMW253" s="256" t="s">
        <v>659</v>
      </c>
      <c r="FMX253" s="256" t="s">
        <v>659</v>
      </c>
      <c r="FMY253" s="256" t="s">
        <v>659</v>
      </c>
      <c r="FMZ253" s="256" t="s">
        <v>659</v>
      </c>
      <c r="FNA253" s="256" t="s">
        <v>659</v>
      </c>
      <c r="FNB253" s="256" t="s">
        <v>659</v>
      </c>
      <c r="FNC253" s="256" t="s">
        <v>659</v>
      </c>
      <c r="FND253" s="256" t="s">
        <v>659</v>
      </c>
      <c r="FNE253" s="256" t="s">
        <v>659</v>
      </c>
      <c r="FNF253" s="256" t="s">
        <v>659</v>
      </c>
      <c r="FNG253" s="256" t="s">
        <v>659</v>
      </c>
      <c r="FNH253" s="256" t="s">
        <v>659</v>
      </c>
      <c r="FNI253" s="256" t="s">
        <v>659</v>
      </c>
      <c r="FNJ253" s="256" t="s">
        <v>659</v>
      </c>
      <c r="FNK253" s="256" t="s">
        <v>659</v>
      </c>
      <c r="FNL253" s="256" t="s">
        <v>659</v>
      </c>
      <c r="FNM253" s="256" t="s">
        <v>659</v>
      </c>
      <c r="FNN253" s="256" t="s">
        <v>659</v>
      </c>
      <c r="FNO253" s="256" t="s">
        <v>659</v>
      </c>
      <c r="FNP253" s="256" t="s">
        <v>659</v>
      </c>
      <c r="FNQ253" s="256" t="s">
        <v>659</v>
      </c>
      <c r="FNR253" s="256" t="s">
        <v>659</v>
      </c>
      <c r="FNS253" s="256" t="s">
        <v>659</v>
      </c>
      <c r="FNT253" s="256" t="s">
        <v>659</v>
      </c>
      <c r="FNU253" s="256" t="s">
        <v>659</v>
      </c>
      <c r="FNV253" s="256" t="s">
        <v>659</v>
      </c>
      <c r="FNW253" s="256" t="s">
        <v>659</v>
      </c>
      <c r="FNX253" s="256" t="s">
        <v>659</v>
      </c>
      <c r="FNY253" s="256" t="s">
        <v>659</v>
      </c>
      <c r="FNZ253" s="256" t="s">
        <v>659</v>
      </c>
      <c r="FOA253" s="256" t="s">
        <v>659</v>
      </c>
      <c r="FOB253" s="256" t="s">
        <v>659</v>
      </c>
      <c r="FOC253" s="256" t="s">
        <v>659</v>
      </c>
      <c r="FOD253" s="256" t="s">
        <v>659</v>
      </c>
      <c r="FOE253" s="256" t="s">
        <v>659</v>
      </c>
      <c r="FOF253" s="256" t="s">
        <v>659</v>
      </c>
      <c r="FOG253" s="256" t="s">
        <v>659</v>
      </c>
      <c r="FOH253" s="256" t="s">
        <v>659</v>
      </c>
      <c r="FOI253" s="256" t="s">
        <v>659</v>
      </c>
      <c r="FOJ253" s="256" t="s">
        <v>659</v>
      </c>
      <c r="FOK253" s="256" t="s">
        <v>659</v>
      </c>
      <c r="FOL253" s="256" t="s">
        <v>659</v>
      </c>
      <c r="FOM253" s="256" t="s">
        <v>659</v>
      </c>
      <c r="FON253" s="256" t="s">
        <v>659</v>
      </c>
      <c r="FOO253" s="256" t="s">
        <v>659</v>
      </c>
      <c r="FOP253" s="256" t="s">
        <v>659</v>
      </c>
      <c r="FOQ253" s="256" t="s">
        <v>659</v>
      </c>
      <c r="FOR253" s="256" t="s">
        <v>659</v>
      </c>
      <c r="FOS253" s="256" t="s">
        <v>659</v>
      </c>
      <c r="FOT253" s="256" t="s">
        <v>659</v>
      </c>
      <c r="FOU253" s="256" t="s">
        <v>659</v>
      </c>
      <c r="FOV253" s="256" t="s">
        <v>659</v>
      </c>
      <c r="FOW253" s="256" t="s">
        <v>659</v>
      </c>
      <c r="FOX253" s="256" t="s">
        <v>659</v>
      </c>
      <c r="FOY253" s="256" t="s">
        <v>659</v>
      </c>
      <c r="FOZ253" s="256" t="s">
        <v>659</v>
      </c>
      <c r="FPA253" s="256" t="s">
        <v>659</v>
      </c>
      <c r="FPB253" s="256" t="s">
        <v>659</v>
      </c>
      <c r="FPC253" s="256" t="s">
        <v>659</v>
      </c>
      <c r="FPD253" s="256" t="s">
        <v>659</v>
      </c>
      <c r="FPE253" s="256" t="s">
        <v>659</v>
      </c>
      <c r="FPF253" s="256" t="s">
        <v>659</v>
      </c>
      <c r="FPG253" s="256" t="s">
        <v>659</v>
      </c>
      <c r="FPH253" s="256" t="s">
        <v>659</v>
      </c>
      <c r="FPI253" s="256" t="s">
        <v>659</v>
      </c>
      <c r="FPJ253" s="256" t="s">
        <v>659</v>
      </c>
      <c r="FPK253" s="256" t="s">
        <v>659</v>
      </c>
      <c r="FPL253" s="256" t="s">
        <v>659</v>
      </c>
      <c r="FPM253" s="256" t="s">
        <v>659</v>
      </c>
      <c r="FPN253" s="256" t="s">
        <v>659</v>
      </c>
      <c r="FPO253" s="256" t="s">
        <v>659</v>
      </c>
      <c r="FPP253" s="256" t="s">
        <v>659</v>
      </c>
      <c r="FPQ253" s="256" t="s">
        <v>659</v>
      </c>
      <c r="FPR253" s="256" t="s">
        <v>659</v>
      </c>
      <c r="FPS253" s="256" t="s">
        <v>659</v>
      </c>
      <c r="FPT253" s="256" t="s">
        <v>659</v>
      </c>
      <c r="FPU253" s="256" t="s">
        <v>659</v>
      </c>
      <c r="FPV253" s="256" t="s">
        <v>659</v>
      </c>
      <c r="FPW253" s="256" t="s">
        <v>659</v>
      </c>
      <c r="FPX253" s="256" t="s">
        <v>659</v>
      </c>
      <c r="FPY253" s="256" t="s">
        <v>659</v>
      </c>
      <c r="FPZ253" s="256" t="s">
        <v>659</v>
      </c>
      <c r="FQA253" s="256" t="s">
        <v>659</v>
      </c>
      <c r="FQB253" s="256" t="s">
        <v>659</v>
      </c>
      <c r="FQC253" s="256" t="s">
        <v>659</v>
      </c>
      <c r="FQD253" s="256" t="s">
        <v>659</v>
      </c>
      <c r="FQE253" s="256" t="s">
        <v>659</v>
      </c>
      <c r="FQF253" s="256" t="s">
        <v>659</v>
      </c>
      <c r="FQG253" s="256" t="s">
        <v>659</v>
      </c>
      <c r="FQH253" s="256" t="s">
        <v>659</v>
      </c>
      <c r="FQI253" s="256" t="s">
        <v>659</v>
      </c>
      <c r="FQJ253" s="256" t="s">
        <v>659</v>
      </c>
      <c r="FQK253" s="256" t="s">
        <v>659</v>
      </c>
      <c r="FQL253" s="256" t="s">
        <v>659</v>
      </c>
      <c r="FQM253" s="256" t="s">
        <v>659</v>
      </c>
      <c r="FQN253" s="256" t="s">
        <v>659</v>
      </c>
      <c r="FQO253" s="256" t="s">
        <v>659</v>
      </c>
      <c r="FQP253" s="256" t="s">
        <v>659</v>
      </c>
      <c r="FQQ253" s="256" t="s">
        <v>659</v>
      </c>
      <c r="FQR253" s="256" t="s">
        <v>659</v>
      </c>
      <c r="FQS253" s="256" t="s">
        <v>659</v>
      </c>
      <c r="FQT253" s="256" t="s">
        <v>659</v>
      </c>
      <c r="FQU253" s="256" t="s">
        <v>659</v>
      </c>
      <c r="FQV253" s="256" t="s">
        <v>659</v>
      </c>
      <c r="FQW253" s="256" t="s">
        <v>659</v>
      </c>
      <c r="FQX253" s="256" t="s">
        <v>659</v>
      </c>
      <c r="FQY253" s="256" t="s">
        <v>659</v>
      </c>
      <c r="FQZ253" s="256" t="s">
        <v>659</v>
      </c>
      <c r="FRA253" s="256" t="s">
        <v>659</v>
      </c>
      <c r="FRB253" s="256" t="s">
        <v>659</v>
      </c>
      <c r="FRC253" s="256" t="s">
        <v>659</v>
      </c>
      <c r="FRD253" s="256" t="s">
        <v>659</v>
      </c>
      <c r="FRE253" s="256" t="s">
        <v>659</v>
      </c>
      <c r="FRF253" s="256" t="s">
        <v>659</v>
      </c>
      <c r="FRG253" s="256" t="s">
        <v>659</v>
      </c>
      <c r="FRH253" s="256" t="s">
        <v>659</v>
      </c>
      <c r="FRI253" s="256" t="s">
        <v>659</v>
      </c>
      <c r="FRJ253" s="256" t="s">
        <v>659</v>
      </c>
      <c r="FRK253" s="256" t="s">
        <v>659</v>
      </c>
      <c r="FRL253" s="256" t="s">
        <v>659</v>
      </c>
      <c r="FRM253" s="256" t="s">
        <v>659</v>
      </c>
      <c r="FRN253" s="256" t="s">
        <v>659</v>
      </c>
      <c r="FRO253" s="256" t="s">
        <v>659</v>
      </c>
      <c r="FRP253" s="256" t="s">
        <v>659</v>
      </c>
      <c r="FRQ253" s="256" t="s">
        <v>659</v>
      </c>
      <c r="FRR253" s="256" t="s">
        <v>659</v>
      </c>
      <c r="FRS253" s="256" t="s">
        <v>659</v>
      </c>
      <c r="FRT253" s="256" t="s">
        <v>659</v>
      </c>
      <c r="FRU253" s="256" t="s">
        <v>659</v>
      </c>
      <c r="FRV253" s="256" t="s">
        <v>659</v>
      </c>
      <c r="FRW253" s="256" t="s">
        <v>659</v>
      </c>
      <c r="FRX253" s="256" t="s">
        <v>659</v>
      </c>
      <c r="FRY253" s="256" t="s">
        <v>659</v>
      </c>
      <c r="FRZ253" s="256" t="s">
        <v>659</v>
      </c>
      <c r="FSA253" s="256" t="s">
        <v>659</v>
      </c>
      <c r="FSB253" s="256" t="s">
        <v>659</v>
      </c>
      <c r="FSC253" s="256" t="s">
        <v>659</v>
      </c>
      <c r="FSD253" s="256" t="s">
        <v>659</v>
      </c>
      <c r="FSE253" s="256" t="s">
        <v>659</v>
      </c>
      <c r="FSF253" s="256" t="s">
        <v>659</v>
      </c>
      <c r="FSG253" s="256" t="s">
        <v>659</v>
      </c>
      <c r="FSH253" s="256" t="s">
        <v>659</v>
      </c>
      <c r="FSI253" s="256" t="s">
        <v>659</v>
      </c>
      <c r="FSJ253" s="256" t="s">
        <v>659</v>
      </c>
      <c r="FSK253" s="256" t="s">
        <v>659</v>
      </c>
      <c r="FSL253" s="256" t="s">
        <v>659</v>
      </c>
      <c r="FSM253" s="256" t="s">
        <v>659</v>
      </c>
      <c r="FSN253" s="256" t="s">
        <v>659</v>
      </c>
      <c r="FSO253" s="256" t="s">
        <v>659</v>
      </c>
      <c r="FSP253" s="256" t="s">
        <v>659</v>
      </c>
      <c r="FSQ253" s="256" t="s">
        <v>659</v>
      </c>
      <c r="FSR253" s="256" t="s">
        <v>659</v>
      </c>
      <c r="FSS253" s="256" t="s">
        <v>659</v>
      </c>
      <c r="FST253" s="256" t="s">
        <v>659</v>
      </c>
      <c r="FSU253" s="256" t="s">
        <v>659</v>
      </c>
      <c r="FSV253" s="256" t="s">
        <v>659</v>
      </c>
      <c r="FSW253" s="256" t="s">
        <v>659</v>
      </c>
      <c r="FSX253" s="256" t="s">
        <v>659</v>
      </c>
      <c r="FSY253" s="256" t="s">
        <v>659</v>
      </c>
      <c r="FSZ253" s="256" t="s">
        <v>659</v>
      </c>
      <c r="FTA253" s="256" t="s">
        <v>659</v>
      </c>
      <c r="FTB253" s="256" t="s">
        <v>659</v>
      </c>
      <c r="FTC253" s="256" t="s">
        <v>659</v>
      </c>
      <c r="FTD253" s="256" t="s">
        <v>659</v>
      </c>
      <c r="FTE253" s="256" t="s">
        <v>659</v>
      </c>
      <c r="FTF253" s="256" t="s">
        <v>659</v>
      </c>
      <c r="FTG253" s="256" t="s">
        <v>659</v>
      </c>
      <c r="FTH253" s="256" t="s">
        <v>659</v>
      </c>
      <c r="FTI253" s="256" t="s">
        <v>659</v>
      </c>
      <c r="FTJ253" s="256" t="s">
        <v>659</v>
      </c>
      <c r="FTK253" s="256" t="s">
        <v>659</v>
      </c>
      <c r="FTL253" s="256" t="s">
        <v>659</v>
      </c>
      <c r="FTM253" s="256" t="s">
        <v>659</v>
      </c>
      <c r="FTN253" s="256" t="s">
        <v>659</v>
      </c>
      <c r="FTO253" s="256" t="s">
        <v>659</v>
      </c>
      <c r="FTP253" s="256" t="s">
        <v>659</v>
      </c>
      <c r="FTQ253" s="256" t="s">
        <v>659</v>
      </c>
      <c r="FTR253" s="256" t="s">
        <v>659</v>
      </c>
      <c r="FTS253" s="256" t="s">
        <v>659</v>
      </c>
      <c r="FTT253" s="256" t="s">
        <v>659</v>
      </c>
      <c r="FTU253" s="256" t="s">
        <v>659</v>
      </c>
      <c r="FTV253" s="256" t="s">
        <v>659</v>
      </c>
      <c r="FTW253" s="256" t="s">
        <v>659</v>
      </c>
      <c r="FTX253" s="256" t="s">
        <v>659</v>
      </c>
      <c r="FTY253" s="256" t="s">
        <v>659</v>
      </c>
      <c r="FTZ253" s="256" t="s">
        <v>659</v>
      </c>
      <c r="FUA253" s="256" t="s">
        <v>659</v>
      </c>
      <c r="FUB253" s="256" t="s">
        <v>659</v>
      </c>
      <c r="FUC253" s="256" t="s">
        <v>659</v>
      </c>
      <c r="FUD253" s="256" t="s">
        <v>659</v>
      </c>
      <c r="FUE253" s="256" t="s">
        <v>659</v>
      </c>
      <c r="FUF253" s="256" t="s">
        <v>659</v>
      </c>
      <c r="FUG253" s="256" t="s">
        <v>659</v>
      </c>
      <c r="FUH253" s="256" t="s">
        <v>659</v>
      </c>
      <c r="FUI253" s="256" t="s">
        <v>659</v>
      </c>
      <c r="FUJ253" s="256" t="s">
        <v>659</v>
      </c>
      <c r="FUK253" s="256" t="s">
        <v>659</v>
      </c>
      <c r="FUL253" s="256" t="s">
        <v>659</v>
      </c>
      <c r="FUM253" s="256" t="s">
        <v>659</v>
      </c>
      <c r="FUN253" s="256" t="s">
        <v>659</v>
      </c>
      <c r="FUO253" s="256" t="s">
        <v>659</v>
      </c>
      <c r="FUP253" s="256" t="s">
        <v>659</v>
      </c>
      <c r="FUQ253" s="256" t="s">
        <v>659</v>
      </c>
      <c r="FUR253" s="256" t="s">
        <v>659</v>
      </c>
      <c r="FUS253" s="256" t="s">
        <v>659</v>
      </c>
      <c r="FUT253" s="256" t="s">
        <v>659</v>
      </c>
      <c r="FUU253" s="256" t="s">
        <v>659</v>
      </c>
      <c r="FUV253" s="256" t="s">
        <v>659</v>
      </c>
      <c r="FUW253" s="256" t="s">
        <v>659</v>
      </c>
      <c r="FUX253" s="256" t="s">
        <v>659</v>
      </c>
      <c r="FUY253" s="256" t="s">
        <v>659</v>
      </c>
      <c r="FUZ253" s="256" t="s">
        <v>659</v>
      </c>
      <c r="FVA253" s="256" t="s">
        <v>659</v>
      </c>
      <c r="FVB253" s="256" t="s">
        <v>659</v>
      </c>
      <c r="FVC253" s="256" t="s">
        <v>659</v>
      </c>
      <c r="FVD253" s="256" t="s">
        <v>659</v>
      </c>
      <c r="FVE253" s="256" t="s">
        <v>659</v>
      </c>
      <c r="FVF253" s="256" t="s">
        <v>659</v>
      </c>
      <c r="FVG253" s="256" t="s">
        <v>659</v>
      </c>
      <c r="FVH253" s="256" t="s">
        <v>659</v>
      </c>
      <c r="FVI253" s="256" t="s">
        <v>659</v>
      </c>
      <c r="FVJ253" s="256" t="s">
        <v>659</v>
      </c>
      <c r="FVK253" s="256" t="s">
        <v>659</v>
      </c>
      <c r="FVL253" s="256" t="s">
        <v>659</v>
      </c>
      <c r="FVM253" s="256" t="s">
        <v>659</v>
      </c>
      <c r="FVN253" s="256" t="s">
        <v>659</v>
      </c>
      <c r="FVO253" s="256" t="s">
        <v>659</v>
      </c>
      <c r="FVP253" s="256" t="s">
        <v>659</v>
      </c>
      <c r="FVQ253" s="256" t="s">
        <v>659</v>
      </c>
      <c r="FVR253" s="256" t="s">
        <v>659</v>
      </c>
      <c r="FVS253" s="256" t="s">
        <v>659</v>
      </c>
      <c r="FVT253" s="256" t="s">
        <v>659</v>
      </c>
      <c r="FVU253" s="256" t="s">
        <v>659</v>
      </c>
      <c r="FVV253" s="256" t="s">
        <v>659</v>
      </c>
      <c r="FVW253" s="256" t="s">
        <v>659</v>
      </c>
      <c r="FVX253" s="256" t="s">
        <v>659</v>
      </c>
      <c r="FVY253" s="256" t="s">
        <v>659</v>
      </c>
      <c r="FVZ253" s="256" t="s">
        <v>659</v>
      </c>
      <c r="FWA253" s="256" t="s">
        <v>659</v>
      </c>
      <c r="FWB253" s="256" t="s">
        <v>659</v>
      </c>
      <c r="FWC253" s="256" t="s">
        <v>659</v>
      </c>
      <c r="FWD253" s="256" t="s">
        <v>659</v>
      </c>
      <c r="FWE253" s="256" t="s">
        <v>659</v>
      </c>
      <c r="FWF253" s="256" t="s">
        <v>659</v>
      </c>
      <c r="FWG253" s="256" t="s">
        <v>659</v>
      </c>
      <c r="FWH253" s="256" t="s">
        <v>659</v>
      </c>
      <c r="FWI253" s="256" t="s">
        <v>659</v>
      </c>
      <c r="FWJ253" s="256" t="s">
        <v>659</v>
      </c>
      <c r="FWK253" s="256" t="s">
        <v>659</v>
      </c>
      <c r="FWL253" s="256" t="s">
        <v>659</v>
      </c>
      <c r="FWM253" s="256" t="s">
        <v>659</v>
      </c>
      <c r="FWN253" s="256" t="s">
        <v>659</v>
      </c>
      <c r="FWO253" s="256" t="s">
        <v>659</v>
      </c>
      <c r="FWP253" s="256" t="s">
        <v>659</v>
      </c>
      <c r="FWQ253" s="256" t="s">
        <v>659</v>
      </c>
      <c r="FWR253" s="256" t="s">
        <v>659</v>
      </c>
      <c r="FWS253" s="256" t="s">
        <v>659</v>
      </c>
      <c r="FWT253" s="256" t="s">
        <v>659</v>
      </c>
      <c r="FWU253" s="256" t="s">
        <v>659</v>
      </c>
      <c r="FWV253" s="256" t="s">
        <v>659</v>
      </c>
      <c r="FWW253" s="256" t="s">
        <v>659</v>
      </c>
      <c r="FWX253" s="256" t="s">
        <v>659</v>
      </c>
      <c r="FWY253" s="256" t="s">
        <v>659</v>
      </c>
      <c r="FWZ253" s="256" t="s">
        <v>659</v>
      </c>
      <c r="FXA253" s="256" t="s">
        <v>659</v>
      </c>
      <c r="FXB253" s="256" t="s">
        <v>659</v>
      </c>
      <c r="FXC253" s="256" t="s">
        <v>659</v>
      </c>
      <c r="FXD253" s="256" t="s">
        <v>659</v>
      </c>
      <c r="FXE253" s="256" t="s">
        <v>659</v>
      </c>
      <c r="FXF253" s="256" t="s">
        <v>659</v>
      </c>
      <c r="FXG253" s="256" t="s">
        <v>659</v>
      </c>
      <c r="FXH253" s="256" t="s">
        <v>659</v>
      </c>
      <c r="FXI253" s="256" t="s">
        <v>659</v>
      </c>
      <c r="FXJ253" s="256" t="s">
        <v>659</v>
      </c>
      <c r="FXK253" s="256" t="s">
        <v>659</v>
      </c>
      <c r="FXL253" s="256" t="s">
        <v>659</v>
      </c>
      <c r="FXM253" s="256" t="s">
        <v>659</v>
      </c>
      <c r="FXN253" s="256" t="s">
        <v>659</v>
      </c>
      <c r="FXO253" s="256" t="s">
        <v>659</v>
      </c>
      <c r="FXP253" s="256" t="s">
        <v>659</v>
      </c>
      <c r="FXQ253" s="256" t="s">
        <v>659</v>
      </c>
      <c r="FXR253" s="256" t="s">
        <v>659</v>
      </c>
      <c r="FXS253" s="256" t="s">
        <v>659</v>
      </c>
      <c r="FXT253" s="256" t="s">
        <v>659</v>
      </c>
      <c r="FXU253" s="256" t="s">
        <v>659</v>
      </c>
      <c r="FXV253" s="256" t="s">
        <v>659</v>
      </c>
      <c r="FXW253" s="256" t="s">
        <v>659</v>
      </c>
      <c r="FXX253" s="256" t="s">
        <v>659</v>
      </c>
      <c r="FXY253" s="256" t="s">
        <v>659</v>
      </c>
      <c r="FXZ253" s="256" t="s">
        <v>659</v>
      </c>
      <c r="FYA253" s="256" t="s">
        <v>659</v>
      </c>
      <c r="FYB253" s="256" t="s">
        <v>659</v>
      </c>
      <c r="FYC253" s="256" t="s">
        <v>659</v>
      </c>
      <c r="FYD253" s="256" t="s">
        <v>659</v>
      </c>
      <c r="FYE253" s="256" t="s">
        <v>659</v>
      </c>
      <c r="FYF253" s="256" t="s">
        <v>659</v>
      </c>
      <c r="FYG253" s="256" t="s">
        <v>659</v>
      </c>
      <c r="FYH253" s="256" t="s">
        <v>659</v>
      </c>
      <c r="FYI253" s="256" t="s">
        <v>659</v>
      </c>
      <c r="FYJ253" s="256" t="s">
        <v>659</v>
      </c>
      <c r="FYK253" s="256" t="s">
        <v>659</v>
      </c>
      <c r="FYL253" s="256" t="s">
        <v>659</v>
      </c>
      <c r="FYM253" s="256" t="s">
        <v>659</v>
      </c>
      <c r="FYN253" s="256" t="s">
        <v>659</v>
      </c>
      <c r="FYO253" s="256" t="s">
        <v>659</v>
      </c>
      <c r="FYP253" s="256" t="s">
        <v>659</v>
      </c>
      <c r="FYQ253" s="256" t="s">
        <v>659</v>
      </c>
      <c r="FYR253" s="256" t="s">
        <v>659</v>
      </c>
      <c r="FYS253" s="256" t="s">
        <v>659</v>
      </c>
      <c r="FYT253" s="256" t="s">
        <v>659</v>
      </c>
      <c r="FYU253" s="256" t="s">
        <v>659</v>
      </c>
      <c r="FYV253" s="256" t="s">
        <v>659</v>
      </c>
      <c r="FYW253" s="256" t="s">
        <v>659</v>
      </c>
      <c r="FYX253" s="256" t="s">
        <v>659</v>
      </c>
      <c r="FYY253" s="256" t="s">
        <v>659</v>
      </c>
      <c r="FYZ253" s="256" t="s">
        <v>659</v>
      </c>
      <c r="FZA253" s="256" t="s">
        <v>659</v>
      </c>
      <c r="FZB253" s="256" t="s">
        <v>659</v>
      </c>
      <c r="FZC253" s="256" t="s">
        <v>659</v>
      </c>
      <c r="FZD253" s="256" t="s">
        <v>659</v>
      </c>
      <c r="FZE253" s="256" t="s">
        <v>659</v>
      </c>
      <c r="FZF253" s="256" t="s">
        <v>659</v>
      </c>
      <c r="FZG253" s="256" t="s">
        <v>659</v>
      </c>
      <c r="FZH253" s="256" t="s">
        <v>659</v>
      </c>
      <c r="FZI253" s="256" t="s">
        <v>659</v>
      </c>
      <c r="FZJ253" s="256" t="s">
        <v>659</v>
      </c>
      <c r="FZK253" s="256" t="s">
        <v>659</v>
      </c>
      <c r="FZL253" s="256" t="s">
        <v>659</v>
      </c>
      <c r="FZM253" s="256" t="s">
        <v>659</v>
      </c>
      <c r="FZN253" s="256" t="s">
        <v>659</v>
      </c>
      <c r="FZO253" s="256" t="s">
        <v>659</v>
      </c>
      <c r="FZP253" s="256" t="s">
        <v>659</v>
      </c>
      <c r="FZQ253" s="256" t="s">
        <v>659</v>
      </c>
      <c r="FZR253" s="256" t="s">
        <v>659</v>
      </c>
      <c r="FZS253" s="256" t="s">
        <v>659</v>
      </c>
      <c r="FZT253" s="256" t="s">
        <v>659</v>
      </c>
      <c r="FZU253" s="256" t="s">
        <v>659</v>
      </c>
      <c r="FZV253" s="256" t="s">
        <v>659</v>
      </c>
      <c r="FZW253" s="256" t="s">
        <v>659</v>
      </c>
      <c r="FZX253" s="256" t="s">
        <v>659</v>
      </c>
      <c r="FZY253" s="256" t="s">
        <v>659</v>
      </c>
      <c r="FZZ253" s="256" t="s">
        <v>659</v>
      </c>
      <c r="GAA253" s="256" t="s">
        <v>659</v>
      </c>
      <c r="GAB253" s="256" t="s">
        <v>659</v>
      </c>
      <c r="GAC253" s="256" t="s">
        <v>659</v>
      </c>
      <c r="GAD253" s="256" t="s">
        <v>659</v>
      </c>
      <c r="GAE253" s="256" t="s">
        <v>659</v>
      </c>
      <c r="GAF253" s="256" t="s">
        <v>659</v>
      </c>
      <c r="GAG253" s="256" t="s">
        <v>659</v>
      </c>
      <c r="GAH253" s="256" t="s">
        <v>659</v>
      </c>
      <c r="GAI253" s="256" t="s">
        <v>659</v>
      </c>
      <c r="GAJ253" s="256" t="s">
        <v>659</v>
      </c>
      <c r="GAK253" s="256" t="s">
        <v>659</v>
      </c>
      <c r="GAL253" s="256" t="s">
        <v>659</v>
      </c>
      <c r="GAM253" s="256" t="s">
        <v>659</v>
      </c>
      <c r="GAN253" s="256" t="s">
        <v>659</v>
      </c>
      <c r="GAO253" s="256" t="s">
        <v>659</v>
      </c>
      <c r="GAP253" s="256" t="s">
        <v>659</v>
      </c>
      <c r="GAQ253" s="256" t="s">
        <v>659</v>
      </c>
      <c r="GAR253" s="256" t="s">
        <v>659</v>
      </c>
      <c r="GAS253" s="256" t="s">
        <v>659</v>
      </c>
      <c r="GAT253" s="256" t="s">
        <v>659</v>
      </c>
      <c r="GAU253" s="256" t="s">
        <v>659</v>
      </c>
      <c r="GAV253" s="256" t="s">
        <v>659</v>
      </c>
      <c r="GAW253" s="256" t="s">
        <v>659</v>
      </c>
      <c r="GAX253" s="256" t="s">
        <v>659</v>
      </c>
      <c r="GAY253" s="256" t="s">
        <v>659</v>
      </c>
      <c r="GAZ253" s="256" t="s">
        <v>659</v>
      </c>
      <c r="GBA253" s="256" t="s">
        <v>659</v>
      </c>
      <c r="GBB253" s="256" t="s">
        <v>659</v>
      </c>
      <c r="GBC253" s="256" t="s">
        <v>659</v>
      </c>
      <c r="GBD253" s="256" t="s">
        <v>659</v>
      </c>
      <c r="GBE253" s="256" t="s">
        <v>659</v>
      </c>
      <c r="GBF253" s="256" t="s">
        <v>659</v>
      </c>
      <c r="GBG253" s="256" t="s">
        <v>659</v>
      </c>
      <c r="GBH253" s="256" t="s">
        <v>659</v>
      </c>
      <c r="GBI253" s="256" t="s">
        <v>659</v>
      </c>
      <c r="GBJ253" s="256" t="s">
        <v>659</v>
      </c>
      <c r="GBK253" s="256" t="s">
        <v>659</v>
      </c>
      <c r="GBL253" s="256" t="s">
        <v>659</v>
      </c>
      <c r="GBM253" s="256" t="s">
        <v>659</v>
      </c>
      <c r="GBN253" s="256" t="s">
        <v>659</v>
      </c>
      <c r="GBO253" s="256" t="s">
        <v>659</v>
      </c>
      <c r="GBP253" s="256" t="s">
        <v>659</v>
      </c>
      <c r="GBQ253" s="256" t="s">
        <v>659</v>
      </c>
      <c r="GBR253" s="256" t="s">
        <v>659</v>
      </c>
      <c r="GBS253" s="256" t="s">
        <v>659</v>
      </c>
      <c r="GBT253" s="256" t="s">
        <v>659</v>
      </c>
      <c r="GBU253" s="256" t="s">
        <v>659</v>
      </c>
      <c r="GBV253" s="256" t="s">
        <v>659</v>
      </c>
      <c r="GBW253" s="256" t="s">
        <v>659</v>
      </c>
      <c r="GBX253" s="256" t="s">
        <v>659</v>
      </c>
      <c r="GBY253" s="256" t="s">
        <v>659</v>
      </c>
      <c r="GBZ253" s="256" t="s">
        <v>659</v>
      </c>
      <c r="GCA253" s="256" t="s">
        <v>659</v>
      </c>
      <c r="GCB253" s="256" t="s">
        <v>659</v>
      </c>
      <c r="GCC253" s="256" t="s">
        <v>659</v>
      </c>
      <c r="GCD253" s="256" t="s">
        <v>659</v>
      </c>
      <c r="GCE253" s="256" t="s">
        <v>659</v>
      </c>
      <c r="GCF253" s="256" t="s">
        <v>659</v>
      </c>
      <c r="GCG253" s="256" t="s">
        <v>659</v>
      </c>
      <c r="GCH253" s="256" t="s">
        <v>659</v>
      </c>
      <c r="GCI253" s="256" t="s">
        <v>659</v>
      </c>
      <c r="GCJ253" s="256" t="s">
        <v>659</v>
      </c>
      <c r="GCK253" s="256" t="s">
        <v>659</v>
      </c>
      <c r="GCL253" s="256" t="s">
        <v>659</v>
      </c>
      <c r="GCM253" s="256" t="s">
        <v>659</v>
      </c>
      <c r="GCN253" s="256" t="s">
        <v>659</v>
      </c>
      <c r="GCO253" s="256" t="s">
        <v>659</v>
      </c>
      <c r="GCP253" s="256" t="s">
        <v>659</v>
      </c>
      <c r="GCQ253" s="256" t="s">
        <v>659</v>
      </c>
      <c r="GCR253" s="256" t="s">
        <v>659</v>
      </c>
      <c r="GCS253" s="256" t="s">
        <v>659</v>
      </c>
      <c r="GCT253" s="256" t="s">
        <v>659</v>
      </c>
      <c r="GCU253" s="256" t="s">
        <v>659</v>
      </c>
      <c r="GCV253" s="256" t="s">
        <v>659</v>
      </c>
      <c r="GCW253" s="256" t="s">
        <v>659</v>
      </c>
      <c r="GCX253" s="256" t="s">
        <v>659</v>
      </c>
      <c r="GCY253" s="256" t="s">
        <v>659</v>
      </c>
      <c r="GCZ253" s="256" t="s">
        <v>659</v>
      </c>
      <c r="GDA253" s="256" t="s">
        <v>659</v>
      </c>
      <c r="GDB253" s="256" t="s">
        <v>659</v>
      </c>
      <c r="GDC253" s="256" t="s">
        <v>659</v>
      </c>
      <c r="GDD253" s="256" t="s">
        <v>659</v>
      </c>
      <c r="GDE253" s="256" t="s">
        <v>659</v>
      </c>
      <c r="GDF253" s="256" t="s">
        <v>659</v>
      </c>
      <c r="GDG253" s="256" t="s">
        <v>659</v>
      </c>
      <c r="GDH253" s="256" t="s">
        <v>659</v>
      </c>
      <c r="GDI253" s="256" t="s">
        <v>659</v>
      </c>
      <c r="GDJ253" s="256" t="s">
        <v>659</v>
      </c>
      <c r="GDK253" s="256" t="s">
        <v>659</v>
      </c>
      <c r="GDL253" s="256" t="s">
        <v>659</v>
      </c>
      <c r="GDM253" s="256" t="s">
        <v>659</v>
      </c>
      <c r="GDN253" s="256" t="s">
        <v>659</v>
      </c>
      <c r="GDO253" s="256" t="s">
        <v>659</v>
      </c>
      <c r="GDP253" s="256" t="s">
        <v>659</v>
      </c>
      <c r="GDQ253" s="256" t="s">
        <v>659</v>
      </c>
      <c r="GDR253" s="256" t="s">
        <v>659</v>
      </c>
      <c r="GDS253" s="256" t="s">
        <v>659</v>
      </c>
      <c r="GDT253" s="256" t="s">
        <v>659</v>
      </c>
      <c r="GDU253" s="256" t="s">
        <v>659</v>
      </c>
      <c r="GDV253" s="256" t="s">
        <v>659</v>
      </c>
      <c r="GDW253" s="256" t="s">
        <v>659</v>
      </c>
      <c r="GDX253" s="256" t="s">
        <v>659</v>
      </c>
      <c r="GDY253" s="256" t="s">
        <v>659</v>
      </c>
      <c r="GDZ253" s="256" t="s">
        <v>659</v>
      </c>
      <c r="GEA253" s="256" t="s">
        <v>659</v>
      </c>
      <c r="GEB253" s="256" t="s">
        <v>659</v>
      </c>
      <c r="GEC253" s="256" t="s">
        <v>659</v>
      </c>
      <c r="GED253" s="256" t="s">
        <v>659</v>
      </c>
      <c r="GEE253" s="256" t="s">
        <v>659</v>
      </c>
      <c r="GEF253" s="256" t="s">
        <v>659</v>
      </c>
      <c r="GEG253" s="256" t="s">
        <v>659</v>
      </c>
      <c r="GEH253" s="256" t="s">
        <v>659</v>
      </c>
      <c r="GEI253" s="256" t="s">
        <v>659</v>
      </c>
      <c r="GEJ253" s="256" t="s">
        <v>659</v>
      </c>
      <c r="GEK253" s="256" t="s">
        <v>659</v>
      </c>
      <c r="GEL253" s="256" t="s">
        <v>659</v>
      </c>
      <c r="GEM253" s="256" t="s">
        <v>659</v>
      </c>
      <c r="GEN253" s="256" t="s">
        <v>659</v>
      </c>
      <c r="GEO253" s="256" t="s">
        <v>659</v>
      </c>
      <c r="GEP253" s="256" t="s">
        <v>659</v>
      </c>
      <c r="GEQ253" s="256" t="s">
        <v>659</v>
      </c>
      <c r="GER253" s="256" t="s">
        <v>659</v>
      </c>
      <c r="GES253" s="256" t="s">
        <v>659</v>
      </c>
      <c r="GET253" s="256" t="s">
        <v>659</v>
      </c>
      <c r="GEU253" s="256" t="s">
        <v>659</v>
      </c>
      <c r="GEV253" s="256" t="s">
        <v>659</v>
      </c>
      <c r="GEW253" s="256" t="s">
        <v>659</v>
      </c>
      <c r="GEX253" s="256" t="s">
        <v>659</v>
      </c>
      <c r="GEY253" s="256" t="s">
        <v>659</v>
      </c>
      <c r="GEZ253" s="256" t="s">
        <v>659</v>
      </c>
      <c r="GFA253" s="256" t="s">
        <v>659</v>
      </c>
      <c r="GFB253" s="256" t="s">
        <v>659</v>
      </c>
      <c r="GFC253" s="256" t="s">
        <v>659</v>
      </c>
      <c r="GFD253" s="256" t="s">
        <v>659</v>
      </c>
      <c r="GFE253" s="256" t="s">
        <v>659</v>
      </c>
      <c r="GFF253" s="256" t="s">
        <v>659</v>
      </c>
      <c r="GFG253" s="256" t="s">
        <v>659</v>
      </c>
      <c r="GFH253" s="256" t="s">
        <v>659</v>
      </c>
      <c r="GFI253" s="256" t="s">
        <v>659</v>
      </c>
      <c r="GFJ253" s="256" t="s">
        <v>659</v>
      </c>
      <c r="GFK253" s="256" t="s">
        <v>659</v>
      </c>
      <c r="GFL253" s="256" t="s">
        <v>659</v>
      </c>
      <c r="GFM253" s="256" t="s">
        <v>659</v>
      </c>
      <c r="GFN253" s="256" t="s">
        <v>659</v>
      </c>
      <c r="GFO253" s="256" t="s">
        <v>659</v>
      </c>
      <c r="GFP253" s="256" t="s">
        <v>659</v>
      </c>
      <c r="GFQ253" s="256" t="s">
        <v>659</v>
      </c>
      <c r="GFR253" s="256" t="s">
        <v>659</v>
      </c>
      <c r="GFS253" s="256" t="s">
        <v>659</v>
      </c>
      <c r="GFT253" s="256" t="s">
        <v>659</v>
      </c>
      <c r="GFU253" s="256" t="s">
        <v>659</v>
      </c>
      <c r="GFV253" s="256" t="s">
        <v>659</v>
      </c>
      <c r="GFW253" s="256" t="s">
        <v>659</v>
      </c>
      <c r="GFX253" s="256" t="s">
        <v>659</v>
      </c>
      <c r="GFY253" s="256" t="s">
        <v>659</v>
      </c>
      <c r="GFZ253" s="256" t="s">
        <v>659</v>
      </c>
      <c r="GGA253" s="256" t="s">
        <v>659</v>
      </c>
      <c r="GGB253" s="256" t="s">
        <v>659</v>
      </c>
      <c r="GGC253" s="256" t="s">
        <v>659</v>
      </c>
      <c r="GGD253" s="256" t="s">
        <v>659</v>
      </c>
      <c r="GGE253" s="256" t="s">
        <v>659</v>
      </c>
      <c r="GGF253" s="256" t="s">
        <v>659</v>
      </c>
      <c r="GGG253" s="256" t="s">
        <v>659</v>
      </c>
      <c r="GGH253" s="256" t="s">
        <v>659</v>
      </c>
      <c r="GGI253" s="256" t="s">
        <v>659</v>
      </c>
      <c r="GGJ253" s="256" t="s">
        <v>659</v>
      </c>
      <c r="GGK253" s="256" t="s">
        <v>659</v>
      </c>
      <c r="GGL253" s="256" t="s">
        <v>659</v>
      </c>
      <c r="GGM253" s="256" t="s">
        <v>659</v>
      </c>
      <c r="GGN253" s="256" t="s">
        <v>659</v>
      </c>
      <c r="GGO253" s="256" t="s">
        <v>659</v>
      </c>
      <c r="GGP253" s="256" t="s">
        <v>659</v>
      </c>
      <c r="GGQ253" s="256" t="s">
        <v>659</v>
      </c>
      <c r="GGR253" s="256" t="s">
        <v>659</v>
      </c>
      <c r="GGS253" s="256" t="s">
        <v>659</v>
      </c>
      <c r="GGT253" s="256" t="s">
        <v>659</v>
      </c>
      <c r="GGU253" s="256" t="s">
        <v>659</v>
      </c>
      <c r="GGV253" s="256" t="s">
        <v>659</v>
      </c>
      <c r="GGW253" s="256" t="s">
        <v>659</v>
      </c>
      <c r="GGX253" s="256" t="s">
        <v>659</v>
      </c>
      <c r="GGY253" s="256" t="s">
        <v>659</v>
      </c>
      <c r="GGZ253" s="256" t="s">
        <v>659</v>
      </c>
      <c r="GHA253" s="256" t="s">
        <v>659</v>
      </c>
      <c r="GHB253" s="256" t="s">
        <v>659</v>
      </c>
      <c r="GHC253" s="256" t="s">
        <v>659</v>
      </c>
      <c r="GHD253" s="256" t="s">
        <v>659</v>
      </c>
      <c r="GHE253" s="256" t="s">
        <v>659</v>
      </c>
      <c r="GHF253" s="256" t="s">
        <v>659</v>
      </c>
      <c r="GHG253" s="256" t="s">
        <v>659</v>
      </c>
      <c r="GHH253" s="256" t="s">
        <v>659</v>
      </c>
      <c r="GHI253" s="256" t="s">
        <v>659</v>
      </c>
      <c r="GHJ253" s="256" t="s">
        <v>659</v>
      </c>
      <c r="GHK253" s="256" t="s">
        <v>659</v>
      </c>
      <c r="GHL253" s="256" t="s">
        <v>659</v>
      </c>
      <c r="GHM253" s="256" t="s">
        <v>659</v>
      </c>
      <c r="GHN253" s="256" t="s">
        <v>659</v>
      </c>
      <c r="GHO253" s="256" t="s">
        <v>659</v>
      </c>
      <c r="GHP253" s="256" t="s">
        <v>659</v>
      </c>
      <c r="GHQ253" s="256" t="s">
        <v>659</v>
      </c>
      <c r="GHR253" s="256" t="s">
        <v>659</v>
      </c>
      <c r="GHS253" s="256" t="s">
        <v>659</v>
      </c>
      <c r="GHT253" s="256" t="s">
        <v>659</v>
      </c>
      <c r="GHU253" s="256" t="s">
        <v>659</v>
      </c>
      <c r="GHV253" s="256" t="s">
        <v>659</v>
      </c>
      <c r="GHW253" s="256" t="s">
        <v>659</v>
      </c>
      <c r="GHX253" s="256" t="s">
        <v>659</v>
      </c>
      <c r="GHY253" s="256" t="s">
        <v>659</v>
      </c>
      <c r="GHZ253" s="256" t="s">
        <v>659</v>
      </c>
      <c r="GIA253" s="256" t="s">
        <v>659</v>
      </c>
      <c r="GIB253" s="256" t="s">
        <v>659</v>
      </c>
      <c r="GIC253" s="256" t="s">
        <v>659</v>
      </c>
      <c r="GID253" s="256" t="s">
        <v>659</v>
      </c>
      <c r="GIE253" s="256" t="s">
        <v>659</v>
      </c>
      <c r="GIF253" s="256" t="s">
        <v>659</v>
      </c>
      <c r="GIG253" s="256" t="s">
        <v>659</v>
      </c>
      <c r="GIH253" s="256" t="s">
        <v>659</v>
      </c>
      <c r="GII253" s="256" t="s">
        <v>659</v>
      </c>
      <c r="GIJ253" s="256" t="s">
        <v>659</v>
      </c>
      <c r="GIK253" s="256" t="s">
        <v>659</v>
      </c>
      <c r="GIL253" s="256" t="s">
        <v>659</v>
      </c>
      <c r="GIM253" s="256" t="s">
        <v>659</v>
      </c>
      <c r="GIN253" s="256" t="s">
        <v>659</v>
      </c>
      <c r="GIO253" s="256" t="s">
        <v>659</v>
      </c>
      <c r="GIP253" s="256" t="s">
        <v>659</v>
      </c>
      <c r="GIQ253" s="256" t="s">
        <v>659</v>
      </c>
      <c r="GIR253" s="256" t="s">
        <v>659</v>
      </c>
      <c r="GIS253" s="256" t="s">
        <v>659</v>
      </c>
      <c r="GIT253" s="256" t="s">
        <v>659</v>
      </c>
      <c r="GIU253" s="256" t="s">
        <v>659</v>
      </c>
      <c r="GIV253" s="256" t="s">
        <v>659</v>
      </c>
      <c r="GIW253" s="256" t="s">
        <v>659</v>
      </c>
      <c r="GIX253" s="256" t="s">
        <v>659</v>
      </c>
      <c r="GIY253" s="256" t="s">
        <v>659</v>
      </c>
      <c r="GIZ253" s="256" t="s">
        <v>659</v>
      </c>
      <c r="GJA253" s="256" t="s">
        <v>659</v>
      </c>
      <c r="GJB253" s="256" t="s">
        <v>659</v>
      </c>
      <c r="GJC253" s="256" t="s">
        <v>659</v>
      </c>
      <c r="GJD253" s="256" t="s">
        <v>659</v>
      </c>
      <c r="GJE253" s="256" t="s">
        <v>659</v>
      </c>
      <c r="GJF253" s="256" t="s">
        <v>659</v>
      </c>
      <c r="GJG253" s="256" t="s">
        <v>659</v>
      </c>
      <c r="GJH253" s="256" t="s">
        <v>659</v>
      </c>
      <c r="GJI253" s="256" t="s">
        <v>659</v>
      </c>
      <c r="GJJ253" s="256" t="s">
        <v>659</v>
      </c>
      <c r="GJK253" s="256" t="s">
        <v>659</v>
      </c>
      <c r="GJL253" s="256" t="s">
        <v>659</v>
      </c>
      <c r="GJM253" s="256" t="s">
        <v>659</v>
      </c>
      <c r="GJN253" s="256" t="s">
        <v>659</v>
      </c>
      <c r="GJO253" s="256" t="s">
        <v>659</v>
      </c>
      <c r="GJP253" s="256" t="s">
        <v>659</v>
      </c>
      <c r="GJQ253" s="256" t="s">
        <v>659</v>
      </c>
      <c r="GJR253" s="256" t="s">
        <v>659</v>
      </c>
      <c r="GJS253" s="256" t="s">
        <v>659</v>
      </c>
      <c r="GJT253" s="256" t="s">
        <v>659</v>
      </c>
      <c r="GJU253" s="256" t="s">
        <v>659</v>
      </c>
      <c r="GJV253" s="256" t="s">
        <v>659</v>
      </c>
      <c r="GJW253" s="256" t="s">
        <v>659</v>
      </c>
      <c r="GJX253" s="256" t="s">
        <v>659</v>
      </c>
      <c r="GJY253" s="256" t="s">
        <v>659</v>
      </c>
      <c r="GJZ253" s="256" t="s">
        <v>659</v>
      </c>
      <c r="GKA253" s="256" t="s">
        <v>659</v>
      </c>
      <c r="GKB253" s="256" t="s">
        <v>659</v>
      </c>
      <c r="GKC253" s="256" t="s">
        <v>659</v>
      </c>
      <c r="GKD253" s="256" t="s">
        <v>659</v>
      </c>
      <c r="GKE253" s="256" t="s">
        <v>659</v>
      </c>
      <c r="GKF253" s="256" t="s">
        <v>659</v>
      </c>
      <c r="GKG253" s="256" t="s">
        <v>659</v>
      </c>
      <c r="GKH253" s="256" t="s">
        <v>659</v>
      </c>
      <c r="GKI253" s="256" t="s">
        <v>659</v>
      </c>
      <c r="GKJ253" s="256" t="s">
        <v>659</v>
      </c>
      <c r="GKK253" s="256" t="s">
        <v>659</v>
      </c>
      <c r="GKL253" s="256" t="s">
        <v>659</v>
      </c>
      <c r="GKM253" s="256" t="s">
        <v>659</v>
      </c>
      <c r="GKN253" s="256" t="s">
        <v>659</v>
      </c>
      <c r="GKO253" s="256" t="s">
        <v>659</v>
      </c>
      <c r="GKP253" s="256" t="s">
        <v>659</v>
      </c>
      <c r="GKQ253" s="256" t="s">
        <v>659</v>
      </c>
      <c r="GKR253" s="256" t="s">
        <v>659</v>
      </c>
      <c r="GKS253" s="256" t="s">
        <v>659</v>
      </c>
      <c r="GKT253" s="256" t="s">
        <v>659</v>
      </c>
      <c r="GKU253" s="256" t="s">
        <v>659</v>
      </c>
      <c r="GKV253" s="256" t="s">
        <v>659</v>
      </c>
      <c r="GKW253" s="256" t="s">
        <v>659</v>
      </c>
      <c r="GKX253" s="256" t="s">
        <v>659</v>
      </c>
      <c r="GKY253" s="256" t="s">
        <v>659</v>
      </c>
      <c r="GKZ253" s="256" t="s">
        <v>659</v>
      </c>
      <c r="GLA253" s="256" t="s">
        <v>659</v>
      </c>
      <c r="GLB253" s="256" t="s">
        <v>659</v>
      </c>
      <c r="GLC253" s="256" t="s">
        <v>659</v>
      </c>
      <c r="GLD253" s="256" t="s">
        <v>659</v>
      </c>
      <c r="GLE253" s="256" t="s">
        <v>659</v>
      </c>
      <c r="GLF253" s="256" t="s">
        <v>659</v>
      </c>
      <c r="GLG253" s="256" t="s">
        <v>659</v>
      </c>
      <c r="GLH253" s="256" t="s">
        <v>659</v>
      </c>
      <c r="GLI253" s="256" t="s">
        <v>659</v>
      </c>
      <c r="GLJ253" s="256" t="s">
        <v>659</v>
      </c>
      <c r="GLK253" s="256" t="s">
        <v>659</v>
      </c>
      <c r="GLL253" s="256" t="s">
        <v>659</v>
      </c>
      <c r="GLM253" s="256" t="s">
        <v>659</v>
      </c>
      <c r="GLN253" s="256" t="s">
        <v>659</v>
      </c>
      <c r="GLO253" s="256" t="s">
        <v>659</v>
      </c>
      <c r="GLP253" s="256" t="s">
        <v>659</v>
      </c>
      <c r="GLQ253" s="256" t="s">
        <v>659</v>
      </c>
      <c r="GLR253" s="256" t="s">
        <v>659</v>
      </c>
      <c r="GLS253" s="256" t="s">
        <v>659</v>
      </c>
      <c r="GLT253" s="256" t="s">
        <v>659</v>
      </c>
      <c r="GLU253" s="256" t="s">
        <v>659</v>
      </c>
      <c r="GLV253" s="256" t="s">
        <v>659</v>
      </c>
      <c r="GLW253" s="256" t="s">
        <v>659</v>
      </c>
      <c r="GLX253" s="256" t="s">
        <v>659</v>
      </c>
      <c r="GLY253" s="256" t="s">
        <v>659</v>
      </c>
      <c r="GLZ253" s="256" t="s">
        <v>659</v>
      </c>
      <c r="GMA253" s="256" t="s">
        <v>659</v>
      </c>
      <c r="GMB253" s="256" t="s">
        <v>659</v>
      </c>
      <c r="GMC253" s="256" t="s">
        <v>659</v>
      </c>
      <c r="GMD253" s="256" t="s">
        <v>659</v>
      </c>
      <c r="GME253" s="256" t="s">
        <v>659</v>
      </c>
      <c r="GMF253" s="256" t="s">
        <v>659</v>
      </c>
      <c r="GMG253" s="256" t="s">
        <v>659</v>
      </c>
      <c r="GMH253" s="256" t="s">
        <v>659</v>
      </c>
      <c r="GMI253" s="256" t="s">
        <v>659</v>
      </c>
      <c r="GMJ253" s="256" t="s">
        <v>659</v>
      </c>
      <c r="GMK253" s="256" t="s">
        <v>659</v>
      </c>
      <c r="GML253" s="256" t="s">
        <v>659</v>
      </c>
      <c r="GMM253" s="256" t="s">
        <v>659</v>
      </c>
      <c r="GMN253" s="256" t="s">
        <v>659</v>
      </c>
      <c r="GMO253" s="256" t="s">
        <v>659</v>
      </c>
      <c r="GMP253" s="256" t="s">
        <v>659</v>
      </c>
      <c r="GMQ253" s="256" t="s">
        <v>659</v>
      </c>
      <c r="GMR253" s="256" t="s">
        <v>659</v>
      </c>
      <c r="GMS253" s="256" t="s">
        <v>659</v>
      </c>
      <c r="GMT253" s="256" t="s">
        <v>659</v>
      </c>
      <c r="GMU253" s="256" t="s">
        <v>659</v>
      </c>
      <c r="GMV253" s="256" t="s">
        <v>659</v>
      </c>
      <c r="GMW253" s="256" t="s">
        <v>659</v>
      </c>
      <c r="GMX253" s="256" t="s">
        <v>659</v>
      </c>
      <c r="GMY253" s="256" t="s">
        <v>659</v>
      </c>
      <c r="GMZ253" s="256" t="s">
        <v>659</v>
      </c>
      <c r="GNA253" s="256" t="s">
        <v>659</v>
      </c>
      <c r="GNB253" s="256" t="s">
        <v>659</v>
      </c>
      <c r="GNC253" s="256" t="s">
        <v>659</v>
      </c>
      <c r="GND253" s="256" t="s">
        <v>659</v>
      </c>
      <c r="GNE253" s="256" t="s">
        <v>659</v>
      </c>
      <c r="GNF253" s="256" t="s">
        <v>659</v>
      </c>
      <c r="GNG253" s="256" t="s">
        <v>659</v>
      </c>
      <c r="GNH253" s="256" t="s">
        <v>659</v>
      </c>
      <c r="GNI253" s="256" t="s">
        <v>659</v>
      </c>
      <c r="GNJ253" s="256" t="s">
        <v>659</v>
      </c>
      <c r="GNK253" s="256" t="s">
        <v>659</v>
      </c>
      <c r="GNL253" s="256" t="s">
        <v>659</v>
      </c>
      <c r="GNM253" s="256" t="s">
        <v>659</v>
      </c>
      <c r="GNN253" s="256" t="s">
        <v>659</v>
      </c>
      <c r="GNO253" s="256" t="s">
        <v>659</v>
      </c>
      <c r="GNP253" s="256" t="s">
        <v>659</v>
      </c>
      <c r="GNQ253" s="256" t="s">
        <v>659</v>
      </c>
      <c r="GNR253" s="256" t="s">
        <v>659</v>
      </c>
      <c r="GNS253" s="256" t="s">
        <v>659</v>
      </c>
      <c r="GNT253" s="256" t="s">
        <v>659</v>
      </c>
      <c r="GNU253" s="256" t="s">
        <v>659</v>
      </c>
      <c r="GNV253" s="256" t="s">
        <v>659</v>
      </c>
      <c r="GNW253" s="256" t="s">
        <v>659</v>
      </c>
      <c r="GNX253" s="256" t="s">
        <v>659</v>
      </c>
      <c r="GNY253" s="256" t="s">
        <v>659</v>
      </c>
      <c r="GNZ253" s="256" t="s">
        <v>659</v>
      </c>
      <c r="GOA253" s="256" t="s">
        <v>659</v>
      </c>
      <c r="GOB253" s="256" t="s">
        <v>659</v>
      </c>
      <c r="GOC253" s="256" t="s">
        <v>659</v>
      </c>
      <c r="GOD253" s="256" t="s">
        <v>659</v>
      </c>
      <c r="GOE253" s="256" t="s">
        <v>659</v>
      </c>
      <c r="GOF253" s="256" t="s">
        <v>659</v>
      </c>
      <c r="GOG253" s="256" t="s">
        <v>659</v>
      </c>
      <c r="GOH253" s="256" t="s">
        <v>659</v>
      </c>
      <c r="GOI253" s="256" t="s">
        <v>659</v>
      </c>
      <c r="GOJ253" s="256" t="s">
        <v>659</v>
      </c>
      <c r="GOK253" s="256" t="s">
        <v>659</v>
      </c>
      <c r="GOL253" s="256" t="s">
        <v>659</v>
      </c>
      <c r="GOM253" s="256" t="s">
        <v>659</v>
      </c>
      <c r="GON253" s="256" t="s">
        <v>659</v>
      </c>
      <c r="GOO253" s="256" t="s">
        <v>659</v>
      </c>
      <c r="GOP253" s="256" t="s">
        <v>659</v>
      </c>
      <c r="GOQ253" s="256" t="s">
        <v>659</v>
      </c>
      <c r="GOR253" s="256" t="s">
        <v>659</v>
      </c>
      <c r="GOS253" s="256" t="s">
        <v>659</v>
      </c>
      <c r="GOT253" s="256" t="s">
        <v>659</v>
      </c>
      <c r="GOU253" s="256" t="s">
        <v>659</v>
      </c>
      <c r="GOV253" s="256" t="s">
        <v>659</v>
      </c>
      <c r="GOW253" s="256" t="s">
        <v>659</v>
      </c>
      <c r="GOX253" s="256" t="s">
        <v>659</v>
      </c>
      <c r="GOY253" s="256" t="s">
        <v>659</v>
      </c>
      <c r="GOZ253" s="256" t="s">
        <v>659</v>
      </c>
      <c r="GPA253" s="256" t="s">
        <v>659</v>
      </c>
      <c r="GPB253" s="256" t="s">
        <v>659</v>
      </c>
      <c r="GPC253" s="256" t="s">
        <v>659</v>
      </c>
      <c r="GPD253" s="256" t="s">
        <v>659</v>
      </c>
      <c r="GPE253" s="256" t="s">
        <v>659</v>
      </c>
      <c r="GPF253" s="256" t="s">
        <v>659</v>
      </c>
      <c r="GPG253" s="256" t="s">
        <v>659</v>
      </c>
      <c r="GPH253" s="256" t="s">
        <v>659</v>
      </c>
      <c r="GPI253" s="256" t="s">
        <v>659</v>
      </c>
      <c r="GPJ253" s="256" t="s">
        <v>659</v>
      </c>
      <c r="GPK253" s="256" t="s">
        <v>659</v>
      </c>
      <c r="GPL253" s="256" t="s">
        <v>659</v>
      </c>
      <c r="GPM253" s="256" t="s">
        <v>659</v>
      </c>
      <c r="GPN253" s="256" t="s">
        <v>659</v>
      </c>
      <c r="GPO253" s="256" t="s">
        <v>659</v>
      </c>
      <c r="GPP253" s="256" t="s">
        <v>659</v>
      </c>
      <c r="GPQ253" s="256" t="s">
        <v>659</v>
      </c>
      <c r="GPR253" s="256" t="s">
        <v>659</v>
      </c>
      <c r="GPS253" s="256" t="s">
        <v>659</v>
      </c>
      <c r="GPT253" s="256" t="s">
        <v>659</v>
      </c>
      <c r="GPU253" s="256" t="s">
        <v>659</v>
      </c>
      <c r="GPV253" s="256" t="s">
        <v>659</v>
      </c>
      <c r="GPW253" s="256" t="s">
        <v>659</v>
      </c>
      <c r="GPX253" s="256" t="s">
        <v>659</v>
      </c>
      <c r="GPY253" s="256" t="s">
        <v>659</v>
      </c>
      <c r="GPZ253" s="256" t="s">
        <v>659</v>
      </c>
      <c r="GQA253" s="256" t="s">
        <v>659</v>
      </c>
      <c r="GQB253" s="256" t="s">
        <v>659</v>
      </c>
      <c r="GQC253" s="256" t="s">
        <v>659</v>
      </c>
      <c r="GQD253" s="256" t="s">
        <v>659</v>
      </c>
      <c r="GQE253" s="256" t="s">
        <v>659</v>
      </c>
      <c r="GQF253" s="256" t="s">
        <v>659</v>
      </c>
      <c r="GQG253" s="256" t="s">
        <v>659</v>
      </c>
      <c r="GQH253" s="256" t="s">
        <v>659</v>
      </c>
      <c r="GQI253" s="256" t="s">
        <v>659</v>
      </c>
      <c r="GQJ253" s="256" t="s">
        <v>659</v>
      </c>
      <c r="GQK253" s="256" t="s">
        <v>659</v>
      </c>
      <c r="GQL253" s="256" t="s">
        <v>659</v>
      </c>
      <c r="GQM253" s="256" t="s">
        <v>659</v>
      </c>
      <c r="GQN253" s="256" t="s">
        <v>659</v>
      </c>
      <c r="GQO253" s="256" t="s">
        <v>659</v>
      </c>
      <c r="GQP253" s="256" t="s">
        <v>659</v>
      </c>
      <c r="GQQ253" s="256" t="s">
        <v>659</v>
      </c>
      <c r="GQR253" s="256" t="s">
        <v>659</v>
      </c>
      <c r="GQS253" s="256" t="s">
        <v>659</v>
      </c>
      <c r="GQT253" s="256" t="s">
        <v>659</v>
      </c>
      <c r="GQU253" s="256" t="s">
        <v>659</v>
      </c>
      <c r="GQV253" s="256" t="s">
        <v>659</v>
      </c>
      <c r="GQW253" s="256" t="s">
        <v>659</v>
      </c>
      <c r="GQX253" s="256" t="s">
        <v>659</v>
      </c>
      <c r="GQY253" s="256" t="s">
        <v>659</v>
      </c>
      <c r="GQZ253" s="256" t="s">
        <v>659</v>
      </c>
      <c r="GRA253" s="256" t="s">
        <v>659</v>
      </c>
      <c r="GRB253" s="256" t="s">
        <v>659</v>
      </c>
      <c r="GRC253" s="256" t="s">
        <v>659</v>
      </c>
      <c r="GRD253" s="256" t="s">
        <v>659</v>
      </c>
      <c r="GRE253" s="256" t="s">
        <v>659</v>
      </c>
      <c r="GRF253" s="256" t="s">
        <v>659</v>
      </c>
      <c r="GRG253" s="256" t="s">
        <v>659</v>
      </c>
      <c r="GRH253" s="256" t="s">
        <v>659</v>
      </c>
      <c r="GRI253" s="256" t="s">
        <v>659</v>
      </c>
      <c r="GRJ253" s="256" t="s">
        <v>659</v>
      </c>
      <c r="GRK253" s="256" t="s">
        <v>659</v>
      </c>
      <c r="GRL253" s="256" t="s">
        <v>659</v>
      </c>
      <c r="GRM253" s="256" t="s">
        <v>659</v>
      </c>
      <c r="GRN253" s="256" t="s">
        <v>659</v>
      </c>
      <c r="GRO253" s="256" t="s">
        <v>659</v>
      </c>
      <c r="GRP253" s="256" t="s">
        <v>659</v>
      </c>
      <c r="GRQ253" s="256" t="s">
        <v>659</v>
      </c>
      <c r="GRR253" s="256" t="s">
        <v>659</v>
      </c>
      <c r="GRS253" s="256" t="s">
        <v>659</v>
      </c>
      <c r="GRT253" s="256" t="s">
        <v>659</v>
      </c>
      <c r="GRU253" s="256" t="s">
        <v>659</v>
      </c>
      <c r="GRV253" s="256" t="s">
        <v>659</v>
      </c>
      <c r="GRW253" s="256" t="s">
        <v>659</v>
      </c>
      <c r="GRX253" s="256" t="s">
        <v>659</v>
      </c>
      <c r="GRY253" s="256" t="s">
        <v>659</v>
      </c>
      <c r="GRZ253" s="256" t="s">
        <v>659</v>
      </c>
      <c r="GSA253" s="256" t="s">
        <v>659</v>
      </c>
      <c r="GSB253" s="256" t="s">
        <v>659</v>
      </c>
      <c r="GSC253" s="256" t="s">
        <v>659</v>
      </c>
      <c r="GSD253" s="256" t="s">
        <v>659</v>
      </c>
      <c r="GSE253" s="256" t="s">
        <v>659</v>
      </c>
      <c r="GSF253" s="256" t="s">
        <v>659</v>
      </c>
      <c r="GSG253" s="256" t="s">
        <v>659</v>
      </c>
      <c r="GSH253" s="256" t="s">
        <v>659</v>
      </c>
      <c r="GSI253" s="256" t="s">
        <v>659</v>
      </c>
      <c r="GSJ253" s="256" t="s">
        <v>659</v>
      </c>
      <c r="GSK253" s="256" t="s">
        <v>659</v>
      </c>
      <c r="GSL253" s="256" t="s">
        <v>659</v>
      </c>
      <c r="GSM253" s="256" t="s">
        <v>659</v>
      </c>
      <c r="GSN253" s="256" t="s">
        <v>659</v>
      </c>
      <c r="GSO253" s="256" t="s">
        <v>659</v>
      </c>
      <c r="GSP253" s="256" t="s">
        <v>659</v>
      </c>
      <c r="GSQ253" s="256" t="s">
        <v>659</v>
      </c>
      <c r="GSR253" s="256" t="s">
        <v>659</v>
      </c>
      <c r="GSS253" s="256" t="s">
        <v>659</v>
      </c>
      <c r="GST253" s="256" t="s">
        <v>659</v>
      </c>
      <c r="GSU253" s="256" t="s">
        <v>659</v>
      </c>
      <c r="GSV253" s="256" t="s">
        <v>659</v>
      </c>
      <c r="GSW253" s="256" t="s">
        <v>659</v>
      </c>
      <c r="GSX253" s="256" t="s">
        <v>659</v>
      </c>
      <c r="GSY253" s="256" t="s">
        <v>659</v>
      </c>
      <c r="GSZ253" s="256" t="s">
        <v>659</v>
      </c>
      <c r="GTA253" s="256" t="s">
        <v>659</v>
      </c>
      <c r="GTB253" s="256" t="s">
        <v>659</v>
      </c>
      <c r="GTC253" s="256" t="s">
        <v>659</v>
      </c>
      <c r="GTD253" s="256" t="s">
        <v>659</v>
      </c>
      <c r="GTE253" s="256" t="s">
        <v>659</v>
      </c>
      <c r="GTF253" s="256" t="s">
        <v>659</v>
      </c>
      <c r="GTG253" s="256" t="s">
        <v>659</v>
      </c>
      <c r="GTH253" s="256" t="s">
        <v>659</v>
      </c>
      <c r="GTI253" s="256" t="s">
        <v>659</v>
      </c>
      <c r="GTJ253" s="256" t="s">
        <v>659</v>
      </c>
      <c r="GTK253" s="256" t="s">
        <v>659</v>
      </c>
      <c r="GTL253" s="256" t="s">
        <v>659</v>
      </c>
      <c r="GTM253" s="256" t="s">
        <v>659</v>
      </c>
      <c r="GTN253" s="256" t="s">
        <v>659</v>
      </c>
      <c r="GTO253" s="256" t="s">
        <v>659</v>
      </c>
      <c r="GTP253" s="256" t="s">
        <v>659</v>
      </c>
      <c r="GTQ253" s="256" t="s">
        <v>659</v>
      </c>
      <c r="GTR253" s="256" t="s">
        <v>659</v>
      </c>
      <c r="GTS253" s="256" t="s">
        <v>659</v>
      </c>
      <c r="GTT253" s="256" t="s">
        <v>659</v>
      </c>
      <c r="GTU253" s="256" t="s">
        <v>659</v>
      </c>
      <c r="GTV253" s="256" t="s">
        <v>659</v>
      </c>
      <c r="GTW253" s="256" t="s">
        <v>659</v>
      </c>
      <c r="GTX253" s="256" t="s">
        <v>659</v>
      </c>
      <c r="GTY253" s="256" t="s">
        <v>659</v>
      </c>
      <c r="GTZ253" s="256" t="s">
        <v>659</v>
      </c>
      <c r="GUA253" s="256" t="s">
        <v>659</v>
      </c>
      <c r="GUB253" s="256" t="s">
        <v>659</v>
      </c>
      <c r="GUC253" s="256" t="s">
        <v>659</v>
      </c>
      <c r="GUD253" s="256" t="s">
        <v>659</v>
      </c>
      <c r="GUE253" s="256" t="s">
        <v>659</v>
      </c>
      <c r="GUF253" s="256" t="s">
        <v>659</v>
      </c>
      <c r="GUG253" s="256" t="s">
        <v>659</v>
      </c>
      <c r="GUH253" s="256" t="s">
        <v>659</v>
      </c>
      <c r="GUI253" s="256" t="s">
        <v>659</v>
      </c>
      <c r="GUJ253" s="256" t="s">
        <v>659</v>
      </c>
      <c r="GUK253" s="256" t="s">
        <v>659</v>
      </c>
      <c r="GUL253" s="256" t="s">
        <v>659</v>
      </c>
      <c r="GUM253" s="256" t="s">
        <v>659</v>
      </c>
      <c r="GUN253" s="256" t="s">
        <v>659</v>
      </c>
      <c r="GUO253" s="256" t="s">
        <v>659</v>
      </c>
      <c r="GUP253" s="256" t="s">
        <v>659</v>
      </c>
      <c r="GUQ253" s="256" t="s">
        <v>659</v>
      </c>
      <c r="GUR253" s="256" t="s">
        <v>659</v>
      </c>
      <c r="GUS253" s="256" t="s">
        <v>659</v>
      </c>
      <c r="GUT253" s="256" t="s">
        <v>659</v>
      </c>
      <c r="GUU253" s="256" t="s">
        <v>659</v>
      </c>
      <c r="GUV253" s="256" t="s">
        <v>659</v>
      </c>
      <c r="GUW253" s="256" t="s">
        <v>659</v>
      </c>
      <c r="GUX253" s="256" t="s">
        <v>659</v>
      </c>
      <c r="GUY253" s="256" t="s">
        <v>659</v>
      </c>
      <c r="GUZ253" s="256" t="s">
        <v>659</v>
      </c>
      <c r="GVA253" s="256" t="s">
        <v>659</v>
      </c>
      <c r="GVB253" s="256" t="s">
        <v>659</v>
      </c>
      <c r="GVC253" s="256" t="s">
        <v>659</v>
      </c>
      <c r="GVD253" s="256" t="s">
        <v>659</v>
      </c>
      <c r="GVE253" s="256" t="s">
        <v>659</v>
      </c>
      <c r="GVF253" s="256" t="s">
        <v>659</v>
      </c>
      <c r="GVG253" s="256" t="s">
        <v>659</v>
      </c>
      <c r="GVH253" s="256" t="s">
        <v>659</v>
      </c>
      <c r="GVI253" s="256" t="s">
        <v>659</v>
      </c>
      <c r="GVJ253" s="256" t="s">
        <v>659</v>
      </c>
      <c r="GVK253" s="256" t="s">
        <v>659</v>
      </c>
      <c r="GVL253" s="256" t="s">
        <v>659</v>
      </c>
      <c r="GVM253" s="256" t="s">
        <v>659</v>
      </c>
      <c r="GVN253" s="256" t="s">
        <v>659</v>
      </c>
      <c r="GVO253" s="256" t="s">
        <v>659</v>
      </c>
      <c r="GVP253" s="256" t="s">
        <v>659</v>
      </c>
      <c r="GVQ253" s="256" t="s">
        <v>659</v>
      </c>
      <c r="GVR253" s="256" t="s">
        <v>659</v>
      </c>
      <c r="GVS253" s="256" t="s">
        <v>659</v>
      </c>
      <c r="GVT253" s="256" t="s">
        <v>659</v>
      </c>
      <c r="GVU253" s="256" t="s">
        <v>659</v>
      </c>
      <c r="GVV253" s="256" t="s">
        <v>659</v>
      </c>
      <c r="GVW253" s="256" t="s">
        <v>659</v>
      </c>
      <c r="GVX253" s="256" t="s">
        <v>659</v>
      </c>
      <c r="GVY253" s="256" t="s">
        <v>659</v>
      </c>
      <c r="GVZ253" s="256" t="s">
        <v>659</v>
      </c>
      <c r="GWA253" s="256" t="s">
        <v>659</v>
      </c>
      <c r="GWB253" s="256" t="s">
        <v>659</v>
      </c>
      <c r="GWC253" s="256" t="s">
        <v>659</v>
      </c>
      <c r="GWD253" s="256" t="s">
        <v>659</v>
      </c>
      <c r="GWE253" s="256" t="s">
        <v>659</v>
      </c>
      <c r="GWF253" s="256" t="s">
        <v>659</v>
      </c>
      <c r="GWG253" s="256" t="s">
        <v>659</v>
      </c>
      <c r="GWH253" s="256" t="s">
        <v>659</v>
      </c>
      <c r="GWI253" s="256" t="s">
        <v>659</v>
      </c>
      <c r="GWJ253" s="256" t="s">
        <v>659</v>
      </c>
      <c r="GWK253" s="256" t="s">
        <v>659</v>
      </c>
      <c r="GWL253" s="256" t="s">
        <v>659</v>
      </c>
      <c r="GWM253" s="256" t="s">
        <v>659</v>
      </c>
      <c r="GWN253" s="256" t="s">
        <v>659</v>
      </c>
      <c r="GWO253" s="256" t="s">
        <v>659</v>
      </c>
      <c r="GWP253" s="256" t="s">
        <v>659</v>
      </c>
      <c r="GWQ253" s="256" t="s">
        <v>659</v>
      </c>
      <c r="GWR253" s="256" t="s">
        <v>659</v>
      </c>
      <c r="GWS253" s="256" t="s">
        <v>659</v>
      </c>
      <c r="GWT253" s="256" t="s">
        <v>659</v>
      </c>
      <c r="GWU253" s="256" t="s">
        <v>659</v>
      </c>
      <c r="GWV253" s="256" t="s">
        <v>659</v>
      </c>
      <c r="GWW253" s="256" t="s">
        <v>659</v>
      </c>
      <c r="GWX253" s="256" t="s">
        <v>659</v>
      </c>
      <c r="GWY253" s="256" t="s">
        <v>659</v>
      </c>
      <c r="GWZ253" s="256" t="s">
        <v>659</v>
      </c>
      <c r="GXA253" s="256" t="s">
        <v>659</v>
      </c>
      <c r="GXB253" s="256" t="s">
        <v>659</v>
      </c>
      <c r="GXC253" s="256" t="s">
        <v>659</v>
      </c>
      <c r="GXD253" s="256" t="s">
        <v>659</v>
      </c>
      <c r="GXE253" s="256" t="s">
        <v>659</v>
      </c>
      <c r="GXF253" s="256" t="s">
        <v>659</v>
      </c>
      <c r="GXG253" s="256" t="s">
        <v>659</v>
      </c>
      <c r="GXH253" s="256" t="s">
        <v>659</v>
      </c>
      <c r="GXI253" s="256" t="s">
        <v>659</v>
      </c>
      <c r="GXJ253" s="256" t="s">
        <v>659</v>
      </c>
      <c r="GXK253" s="256" t="s">
        <v>659</v>
      </c>
      <c r="GXL253" s="256" t="s">
        <v>659</v>
      </c>
      <c r="GXM253" s="256" t="s">
        <v>659</v>
      </c>
      <c r="GXN253" s="256" t="s">
        <v>659</v>
      </c>
      <c r="GXO253" s="256" t="s">
        <v>659</v>
      </c>
      <c r="GXP253" s="256" t="s">
        <v>659</v>
      </c>
      <c r="GXQ253" s="256" t="s">
        <v>659</v>
      </c>
      <c r="GXR253" s="256" t="s">
        <v>659</v>
      </c>
      <c r="GXS253" s="256" t="s">
        <v>659</v>
      </c>
      <c r="GXT253" s="256" t="s">
        <v>659</v>
      </c>
      <c r="GXU253" s="256" t="s">
        <v>659</v>
      </c>
      <c r="GXV253" s="256" t="s">
        <v>659</v>
      </c>
      <c r="GXW253" s="256" t="s">
        <v>659</v>
      </c>
      <c r="GXX253" s="256" t="s">
        <v>659</v>
      </c>
      <c r="GXY253" s="256" t="s">
        <v>659</v>
      </c>
      <c r="GXZ253" s="256" t="s">
        <v>659</v>
      </c>
      <c r="GYA253" s="256" t="s">
        <v>659</v>
      </c>
      <c r="GYB253" s="256" t="s">
        <v>659</v>
      </c>
      <c r="GYC253" s="256" t="s">
        <v>659</v>
      </c>
      <c r="GYD253" s="256" t="s">
        <v>659</v>
      </c>
      <c r="GYE253" s="256" t="s">
        <v>659</v>
      </c>
      <c r="GYF253" s="256" t="s">
        <v>659</v>
      </c>
      <c r="GYG253" s="256" t="s">
        <v>659</v>
      </c>
      <c r="GYH253" s="256" t="s">
        <v>659</v>
      </c>
      <c r="GYI253" s="256" t="s">
        <v>659</v>
      </c>
      <c r="GYJ253" s="256" t="s">
        <v>659</v>
      </c>
      <c r="GYK253" s="256" t="s">
        <v>659</v>
      </c>
      <c r="GYL253" s="256" t="s">
        <v>659</v>
      </c>
      <c r="GYM253" s="256" t="s">
        <v>659</v>
      </c>
      <c r="GYN253" s="256" t="s">
        <v>659</v>
      </c>
      <c r="GYO253" s="256" t="s">
        <v>659</v>
      </c>
      <c r="GYP253" s="256" t="s">
        <v>659</v>
      </c>
      <c r="GYQ253" s="256" t="s">
        <v>659</v>
      </c>
      <c r="GYR253" s="256" t="s">
        <v>659</v>
      </c>
      <c r="GYS253" s="256" t="s">
        <v>659</v>
      </c>
      <c r="GYT253" s="256" t="s">
        <v>659</v>
      </c>
      <c r="GYU253" s="256" t="s">
        <v>659</v>
      </c>
      <c r="GYV253" s="256" t="s">
        <v>659</v>
      </c>
      <c r="GYW253" s="256" t="s">
        <v>659</v>
      </c>
      <c r="GYX253" s="256" t="s">
        <v>659</v>
      </c>
      <c r="GYY253" s="256" t="s">
        <v>659</v>
      </c>
      <c r="GYZ253" s="256" t="s">
        <v>659</v>
      </c>
      <c r="GZA253" s="256" t="s">
        <v>659</v>
      </c>
      <c r="GZB253" s="256" t="s">
        <v>659</v>
      </c>
      <c r="GZC253" s="256" t="s">
        <v>659</v>
      </c>
      <c r="GZD253" s="256" t="s">
        <v>659</v>
      </c>
      <c r="GZE253" s="256" t="s">
        <v>659</v>
      </c>
      <c r="GZF253" s="256" t="s">
        <v>659</v>
      </c>
      <c r="GZG253" s="256" t="s">
        <v>659</v>
      </c>
      <c r="GZH253" s="256" t="s">
        <v>659</v>
      </c>
      <c r="GZI253" s="256" t="s">
        <v>659</v>
      </c>
      <c r="GZJ253" s="256" t="s">
        <v>659</v>
      </c>
      <c r="GZK253" s="256" t="s">
        <v>659</v>
      </c>
      <c r="GZL253" s="256" t="s">
        <v>659</v>
      </c>
      <c r="GZM253" s="256" t="s">
        <v>659</v>
      </c>
      <c r="GZN253" s="256" t="s">
        <v>659</v>
      </c>
      <c r="GZO253" s="256" t="s">
        <v>659</v>
      </c>
      <c r="GZP253" s="256" t="s">
        <v>659</v>
      </c>
      <c r="GZQ253" s="256" t="s">
        <v>659</v>
      </c>
      <c r="GZR253" s="256" t="s">
        <v>659</v>
      </c>
      <c r="GZS253" s="256" t="s">
        <v>659</v>
      </c>
      <c r="GZT253" s="256" t="s">
        <v>659</v>
      </c>
      <c r="GZU253" s="256" t="s">
        <v>659</v>
      </c>
      <c r="GZV253" s="256" t="s">
        <v>659</v>
      </c>
      <c r="GZW253" s="256" t="s">
        <v>659</v>
      </c>
      <c r="GZX253" s="256" t="s">
        <v>659</v>
      </c>
      <c r="GZY253" s="256" t="s">
        <v>659</v>
      </c>
      <c r="GZZ253" s="256" t="s">
        <v>659</v>
      </c>
      <c r="HAA253" s="256" t="s">
        <v>659</v>
      </c>
      <c r="HAB253" s="256" t="s">
        <v>659</v>
      </c>
      <c r="HAC253" s="256" t="s">
        <v>659</v>
      </c>
      <c r="HAD253" s="256" t="s">
        <v>659</v>
      </c>
      <c r="HAE253" s="256" t="s">
        <v>659</v>
      </c>
      <c r="HAF253" s="256" t="s">
        <v>659</v>
      </c>
      <c r="HAG253" s="256" t="s">
        <v>659</v>
      </c>
      <c r="HAH253" s="256" t="s">
        <v>659</v>
      </c>
      <c r="HAI253" s="256" t="s">
        <v>659</v>
      </c>
      <c r="HAJ253" s="256" t="s">
        <v>659</v>
      </c>
      <c r="HAK253" s="256" t="s">
        <v>659</v>
      </c>
      <c r="HAL253" s="256" t="s">
        <v>659</v>
      </c>
      <c r="HAM253" s="256" t="s">
        <v>659</v>
      </c>
      <c r="HAN253" s="256" t="s">
        <v>659</v>
      </c>
      <c r="HAO253" s="256" t="s">
        <v>659</v>
      </c>
      <c r="HAP253" s="256" t="s">
        <v>659</v>
      </c>
      <c r="HAQ253" s="256" t="s">
        <v>659</v>
      </c>
      <c r="HAR253" s="256" t="s">
        <v>659</v>
      </c>
      <c r="HAS253" s="256" t="s">
        <v>659</v>
      </c>
      <c r="HAT253" s="256" t="s">
        <v>659</v>
      </c>
      <c r="HAU253" s="256" t="s">
        <v>659</v>
      </c>
      <c r="HAV253" s="256" t="s">
        <v>659</v>
      </c>
      <c r="HAW253" s="256" t="s">
        <v>659</v>
      </c>
      <c r="HAX253" s="256" t="s">
        <v>659</v>
      </c>
      <c r="HAY253" s="256" t="s">
        <v>659</v>
      </c>
      <c r="HAZ253" s="256" t="s">
        <v>659</v>
      </c>
      <c r="HBA253" s="256" t="s">
        <v>659</v>
      </c>
      <c r="HBB253" s="256" t="s">
        <v>659</v>
      </c>
      <c r="HBC253" s="256" t="s">
        <v>659</v>
      </c>
      <c r="HBD253" s="256" t="s">
        <v>659</v>
      </c>
      <c r="HBE253" s="256" t="s">
        <v>659</v>
      </c>
      <c r="HBF253" s="256" t="s">
        <v>659</v>
      </c>
      <c r="HBG253" s="256" t="s">
        <v>659</v>
      </c>
      <c r="HBH253" s="256" t="s">
        <v>659</v>
      </c>
      <c r="HBI253" s="256" t="s">
        <v>659</v>
      </c>
      <c r="HBJ253" s="256" t="s">
        <v>659</v>
      </c>
      <c r="HBK253" s="256" t="s">
        <v>659</v>
      </c>
      <c r="HBL253" s="256" t="s">
        <v>659</v>
      </c>
      <c r="HBM253" s="256" t="s">
        <v>659</v>
      </c>
      <c r="HBN253" s="256" t="s">
        <v>659</v>
      </c>
      <c r="HBO253" s="256" t="s">
        <v>659</v>
      </c>
      <c r="HBP253" s="256" t="s">
        <v>659</v>
      </c>
      <c r="HBQ253" s="256" t="s">
        <v>659</v>
      </c>
      <c r="HBR253" s="256" t="s">
        <v>659</v>
      </c>
      <c r="HBS253" s="256" t="s">
        <v>659</v>
      </c>
      <c r="HBT253" s="256" t="s">
        <v>659</v>
      </c>
      <c r="HBU253" s="256" t="s">
        <v>659</v>
      </c>
      <c r="HBV253" s="256" t="s">
        <v>659</v>
      </c>
      <c r="HBW253" s="256" t="s">
        <v>659</v>
      </c>
      <c r="HBX253" s="256" t="s">
        <v>659</v>
      </c>
      <c r="HBY253" s="256" t="s">
        <v>659</v>
      </c>
      <c r="HBZ253" s="256" t="s">
        <v>659</v>
      </c>
      <c r="HCA253" s="256" t="s">
        <v>659</v>
      </c>
      <c r="HCB253" s="256" t="s">
        <v>659</v>
      </c>
      <c r="HCC253" s="256" t="s">
        <v>659</v>
      </c>
      <c r="HCD253" s="256" t="s">
        <v>659</v>
      </c>
      <c r="HCE253" s="256" t="s">
        <v>659</v>
      </c>
      <c r="HCF253" s="256" t="s">
        <v>659</v>
      </c>
      <c r="HCG253" s="256" t="s">
        <v>659</v>
      </c>
      <c r="HCH253" s="256" t="s">
        <v>659</v>
      </c>
      <c r="HCI253" s="256" t="s">
        <v>659</v>
      </c>
      <c r="HCJ253" s="256" t="s">
        <v>659</v>
      </c>
      <c r="HCK253" s="256" t="s">
        <v>659</v>
      </c>
      <c r="HCL253" s="256" t="s">
        <v>659</v>
      </c>
      <c r="HCM253" s="256" t="s">
        <v>659</v>
      </c>
      <c r="HCN253" s="256" t="s">
        <v>659</v>
      </c>
      <c r="HCO253" s="256" t="s">
        <v>659</v>
      </c>
      <c r="HCP253" s="256" t="s">
        <v>659</v>
      </c>
      <c r="HCQ253" s="256" t="s">
        <v>659</v>
      </c>
      <c r="HCR253" s="256" t="s">
        <v>659</v>
      </c>
      <c r="HCS253" s="256" t="s">
        <v>659</v>
      </c>
      <c r="HCT253" s="256" t="s">
        <v>659</v>
      </c>
      <c r="HCU253" s="256" t="s">
        <v>659</v>
      </c>
      <c r="HCV253" s="256" t="s">
        <v>659</v>
      </c>
      <c r="HCW253" s="256" t="s">
        <v>659</v>
      </c>
      <c r="HCX253" s="256" t="s">
        <v>659</v>
      </c>
      <c r="HCY253" s="256" t="s">
        <v>659</v>
      </c>
      <c r="HCZ253" s="256" t="s">
        <v>659</v>
      </c>
      <c r="HDA253" s="256" t="s">
        <v>659</v>
      </c>
      <c r="HDB253" s="256" t="s">
        <v>659</v>
      </c>
      <c r="HDC253" s="256" t="s">
        <v>659</v>
      </c>
      <c r="HDD253" s="256" t="s">
        <v>659</v>
      </c>
      <c r="HDE253" s="256" t="s">
        <v>659</v>
      </c>
      <c r="HDF253" s="256" t="s">
        <v>659</v>
      </c>
      <c r="HDG253" s="256" t="s">
        <v>659</v>
      </c>
      <c r="HDH253" s="256" t="s">
        <v>659</v>
      </c>
      <c r="HDI253" s="256" t="s">
        <v>659</v>
      </c>
      <c r="HDJ253" s="256" t="s">
        <v>659</v>
      </c>
      <c r="HDK253" s="256" t="s">
        <v>659</v>
      </c>
      <c r="HDL253" s="256" t="s">
        <v>659</v>
      </c>
      <c r="HDM253" s="256" t="s">
        <v>659</v>
      </c>
      <c r="HDN253" s="256" t="s">
        <v>659</v>
      </c>
      <c r="HDO253" s="256" t="s">
        <v>659</v>
      </c>
      <c r="HDP253" s="256" t="s">
        <v>659</v>
      </c>
      <c r="HDQ253" s="256" t="s">
        <v>659</v>
      </c>
      <c r="HDR253" s="256" t="s">
        <v>659</v>
      </c>
      <c r="HDS253" s="256" t="s">
        <v>659</v>
      </c>
      <c r="HDT253" s="256" t="s">
        <v>659</v>
      </c>
      <c r="HDU253" s="256" t="s">
        <v>659</v>
      </c>
      <c r="HDV253" s="256" t="s">
        <v>659</v>
      </c>
      <c r="HDW253" s="256" t="s">
        <v>659</v>
      </c>
      <c r="HDX253" s="256" t="s">
        <v>659</v>
      </c>
      <c r="HDY253" s="256" t="s">
        <v>659</v>
      </c>
      <c r="HDZ253" s="256" t="s">
        <v>659</v>
      </c>
      <c r="HEA253" s="256" t="s">
        <v>659</v>
      </c>
      <c r="HEB253" s="256" t="s">
        <v>659</v>
      </c>
      <c r="HEC253" s="256" t="s">
        <v>659</v>
      </c>
      <c r="HED253" s="256" t="s">
        <v>659</v>
      </c>
      <c r="HEE253" s="256" t="s">
        <v>659</v>
      </c>
      <c r="HEF253" s="256" t="s">
        <v>659</v>
      </c>
      <c r="HEG253" s="256" t="s">
        <v>659</v>
      </c>
      <c r="HEH253" s="256" t="s">
        <v>659</v>
      </c>
      <c r="HEI253" s="256" t="s">
        <v>659</v>
      </c>
      <c r="HEJ253" s="256" t="s">
        <v>659</v>
      </c>
      <c r="HEK253" s="256" t="s">
        <v>659</v>
      </c>
      <c r="HEL253" s="256" t="s">
        <v>659</v>
      </c>
      <c r="HEM253" s="256" t="s">
        <v>659</v>
      </c>
      <c r="HEN253" s="256" t="s">
        <v>659</v>
      </c>
      <c r="HEO253" s="256" t="s">
        <v>659</v>
      </c>
      <c r="HEP253" s="256" t="s">
        <v>659</v>
      </c>
      <c r="HEQ253" s="256" t="s">
        <v>659</v>
      </c>
      <c r="HER253" s="256" t="s">
        <v>659</v>
      </c>
      <c r="HES253" s="256" t="s">
        <v>659</v>
      </c>
      <c r="HET253" s="256" t="s">
        <v>659</v>
      </c>
      <c r="HEU253" s="256" t="s">
        <v>659</v>
      </c>
      <c r="HEV253" s="256" t="s">
        <v>659</v>
      </c>
      <c r="HEW253" s="256" t="s">
        <v>659</v>
      </c>
      <c r="HEX253" s="256" t="s">
        <v>659</v>
      </c>
      <c r="HEY253" s="256" t="s">
        <v>659</v>
      </c>
      <c r="HEZ253" s="256" t="s">
        <v>659</v>
      </c>
      <c r="HFA253" s="256" t="s">
        <v>659</v>
      </c>
      <c r="HFB253" s="256" t="s">
        <v>659</v>
      </c>
      <c r="HFC253" s="256" t="s">
        <v>659</v>
      </c>
      <c r="HFD253" s="256" t="s">
        <v>659</v>
      </c>
      <c r="HFE253" s="256" t="s">
        <v>659</v>
      </c>
      <c r="HFF253" s="256" t="s">
        <v>659</v>
      </c>
      <c r="HFG253" s="256" t="s">
        <v>659</v>
      </c>
      <c r="HFH253" s="256" t="s">
        <v>659</v>
      </c>
      <c r="HFI253" s="256" t="s">
        <v>659</v>
      </c>
      <c r="HFJ253" s="256" t="s">
        <v>659</v>
      </c>
      <c r="HFK253" s="256" t="s">
        <v>659</v>
      </c>
      <c r="HFL253" s="256" t="s">
        <v>659</v>
      </c>
      <c r="HFM253" s="256" t="s">
        <v>659</v>
      </c>
      <c r="HFN253" s="256" t="s">
        <v>659</v>
      </c>
      <c r="HFO253" s="256" t="s">
        <v>659</v>
      </c>
      <c r="HFP253" s="256" t="s">
        <v>659</v>
      </c>
      <c r="HFQ253" s="256" t="s">
        <v>659</v>
      </c>
      <c r="HFR253" s="256" t="s">
        <v>659</v>
      </c>
      <c r="HFS253" s="256" t="s">
        <v>659</v>
      </c>
      <c r="HFT253" s="256" t="s">
        <v>659</v>
      </c>
      <c r="HFU253" s="256" t="s">
        <v>659</v>
      </c>
      <c r="HFV253" s="256" t="s">
        <v>659</v>
      </c>
      <c r="HFW253" s="256" t="s">
        <v>659</v>
      </c>
      <c r="HFX253" s="256" t="s">
        <v>659</v>
      </c>
      <c r="HFY253" s="256" t="s">
        <v>659</v>
      </c>
      <c r="HFZ253" s="256" t="s">
        <v>659</v>
      </c>
      <c r="HGA253" s="256" t="s">
        <v>659</v>
      </c>
      <c r="HGB253" s="256" t="s">
        <v>659</v>
      </c>
      <c r="HGC253" s="256" t="s">
        <v>659</v>
      </c>
      <c r="HGD253" s="256" t="s">
        <v>659</v>
      </c>
      <c r="HGE253" s="256" t="s">
        <v>659</v>
      </c>
      <c r="HGF253" s="256" t="s">
        <v>659</v>
      </c>
      <c r="HGG253" s="256" t="s">
        <v>659</v>
      </c>
      <c r="HGH253" s="256" t="s">
        <v>659</v>
      </c>
      <c r="HGI253" s="256" t="s">
        <v>659</v>
      </c>
      <c r="HGJ253" s="256" t="s">
        <v>659</v>
      </c>
      <c r="HGK253" s="256" t="s">
        <v>659</v>
      </c>
      <c r="HGL253" s="256" t="s">
        <v>659</v>
      </c>
      <c r="HGM253" s="256" t="s">
        <v>659</v>
      </c>
      <c r="HGN253" s="256" t="s">
        <v>659</v>
      </c>
      <c r="HGO253" s="256" t="s">
        <v>659</v>
      </c>
      <c r="HGP253" s="256" t="s">
        <v>659</v>
      </c>
      <c r="HGQ253" s="256" t="s">
        <v>659</v>
      </c>
      <c r="HGR253" s="256" t="s">
        <v>659</v>
      </c>
      <c r="HGS253" s="256" t="s">
        <v>659</v>
      </c>
      <c r="HGT253" s="256" t="s">
        <v>659</v>
      </c>
      <c r="HGU253" s="256" t="s">
        <v>659</v>
      </c>
      <c r="HGV253" s="256" t="s">
        <v>659</v>
      </c>
      <c r="HGW253" s="256" t="s">
        <v>659</v>
      </c>
      <c r="HGX253" s="256" t="s">
        <v>659</v>
      </c>
      <c r="HGY253" s="256" t="s">
        <v>659</v>
      </c>
      <c r="HGZ253" s="256" t="s">
        <v>659</v>
      </c>
      <c r="HHA253" s="256" t="s">
        <v>659</v>
      </c>
      <c r="HHB253" s="256" t="s">
        <v>659</v>
      </c>
      <c r="HHC253" s="256" t="s">
        <v>659</v>
      </c>
      <c r="HHD253" s="256" t="s">
        <v>659</v>
      </c>
      <c r="HHE253" s="256" t="s">
        <v>659</v>
      </c>
      <c r="HHF253" s="256" t="s">
        <v>659</v>
      </c>
      <c r="HHG253" s="256" t="s">
        <v>659</v>
      </c>
      <c r="HHH253" s="256" t="s">
        <v>659</v>
      </c>
      <c r="HHI253" s="256" t="s">
        <v>659</v>
      </c>
      <c r="HHJ253" s="256" t="s">
        <v>659</v>
      </c>
      <c r="HHK253" s="256" t="s">
        <v>659</v>
      </c>
      <c r="HHL253" s="256" t="s">
        <v>659</v>
      </c>
      <c r="HHM253" s="256" t="s">
        <v>659</v>
      </c>
      <c r="HHN253" s="256" t="s">
        <v>659</v>
      </c>
      <c r="HHO253" s="256" t="s">
        <v>659</v>
      </c>
      <c r="HHP253" s="256" t="s">
        <v>659</v>
      </c>
      <c r="HHQ253" s="256" t="s">
        <v>659</v>
      </c>
      <c r="HHR253" s="256" t="s">
        <v>659</v>
      </c>
      <c r="HHS253" s="256" t="s">
        <v>659</v>
      </c>
      <c r="HHT253" s="256" t="s">
        <v>659</v>
      </c>
      <c r="HHU253" s="256" t="s">
        <v>659</v>
      </c>
      <c r="HHV253" s="256" t="s">
        <v>659</v>
      </c>
      <c r="HHW253" s="256" t="s">
        <v>659</v>
      </c>
      <c r="HHX253" s="256" t="s">
        <v>659</v>
      </c>
      <c r="HHY253" s="256" t="s">
        <v>659</v>
      </c>
      <c r="HHZ253" s="256" t="s">
        <v>659</v>
      </c>
      <c r="HIA253" s="256" t="s">
        <v>659</v>
      </c>
      <c r="HIB253" s="256" t="s">
        <v>659</v>
      </c>
      <c r="HIC253" s="256" t="s">
        <v>659</v>
      </c>
      <c r="HID253" s="256" t="s">
        <v>659</v>
      </c>
      <c r="HIE253" s="256" t="s">
        <v>659</v>
      </c>
      <c r="HIF253" s="256" t="s">
        <v>659</v>
      </c>
      <c r="HIG253" s="256" t="s">
        <v>659</v>
      </c>
      <c r="HIH253" s="256" t="s">
        <v>659</v>
      </c>
      <c r="HII253" s="256" t="s">
        <v>659</v>
      </c>
      <c r="HIJ253" s="256" t="s">
        <v>659</v>
      </c>
      <c r="HIK253" s="256" t="s">
        <v>659</v>
      </c>
      <c r="HIL253" s="256" t="s">
        <v>659</v>
      </c>
      <c r="HIM253" s="256" t="s">
        <v>659</v>
      </c>
      <c r="HIN253" s="256" t="s">
        <v>659</v>
      </c>
      <c r="HIO253" s="256" t="s">
        <v>659</v>
      </c>
      <c r="HIP253" s="256" t="s">
        <v>659</v>
      </c>
      <c r="HIQ253" s="256" t="s">
        <v>659</v>
      </c>
      <c r="HIR253" s="256" t="s">
        <v>659</v>
      </c>
      <c r="HIS253" s="256" t="s">
        <v>659</v>
      </c>
      <c r="HIT253" s="256" t="s">
        <v>659</v>
      </c>
      <c r="HIU253" s="256" t="s">
        <v>659</v>
      </c>
      <c r="HIV253" s="256" t="s">
        <v>659</v>
      </c>
      <c r="HIW253" s="256" t="s">
        <v>659</v>
      </c>
      <c r="HIX253" s="256" t="s">
        <v>659</v>
      </c>
      <c r="HIY253" s="256" t="s">
        <v>659</v>
      </c>
      <c r="HIZ253" s="256" t="s">
        <v>659</v>
      </c>
      <c r="HJA253" s="256" t="s">
        <v>659</v>
      </c>
      <c r="HJB253" s="256" t="s">
        <v>659</v>
      </c>
      <c r="HJC253" s="256" t="s">
        <v>659</v>
      </c>
      <c r="HJD253" s="256" t="s">
        <v>659</v>
      </c>
      <c r="HJE253" s="256" t="s">
        <v>659</v>
      </c>
      <c r="HJF253" s="256" t="s">
        <v>659</v>
      </c>
      <c r="HJG253" s="256" t="s">
        <v>659</v>
      </c>
      <c r="HJH253" s="256" t="s">
        <v>659</v>
      </c>
      <c r="HJI253" s="256" t="s">
        <v>659</v>
      </c>
      <c r="HJJ253" s="256" t="s">
        <v>659</v>
      </c>
      <c r="HJK253" s="256" t="s">
        <v>659</v>
      </c>
      <c r="HJL253" s="256" t="s">
        <v>659</v>
      </c>
      <c r="HJM253" s="256" t="s">
        <v>659</v>
      </c>
      <c r="HJN253" s="256" t="s">
        <v>659</v>
      </c>
      <c r="HJO253" s="256" t="s">
        <v>659</v>
      </c>
      <c r="HJP253" s="256" t="s">
        <v>659</v>
      </c>
      <c r="HJQ253" s="256" t="s">
        <v>659</v>
      </c>
      <c r="HJR253" s="256" t="s">
        <v>659</v>
      </c>
      <c r="HJS253" s="256" t="s">
        <v>659</v>
      </c>
      <c r="HJT253" s="256" t="s">
        <v>659</v>
      </c>
      <c r="HJU253" s="256" t="s">
        <v>659</v>
      </c>
      <c r="HJV253" s="256" t="s">
        <v>659</v>
      </c>
      <c r="HJW253" s="256" t="s">
        <v>659</v>
      </c>
      <c r="HJX253" s="256" t="s">
        <v>659</v>
      </c>
      <c r="HJY253" s="256" t="s">
        <v>659</v>
      </c>
      <c r="HJZ253" s="256" t="s">
        <v>659</v>
      </c>
      <c r="HKA253" s="256" t="s">
        <v>659</v>
      </c>
      <c r="HKB253" s="256" t="s">
        <v>659</v>
      </c>
      <c r="HKC253" s="256" t="s">
        <v>659</v>
      </c>
      <c r="HKD253" s="256" t="s">
        <v>659</v>
      </c>
      <c r="HKE253" s="256" t="s">
        <v>659</v>
      </c>
      <c r="HKF253" s="256" t="s">
        <v>659</v>
      </c>
      <c r="HKG253" s="256" t="s">
        <v>659</v>
      </c>
      <c r="HKH253" s="256" t="s">
        <v>659</v>
      </c>
      <c r="HKI253" s="256" t="s">
        <v>659</v>
      </c>
      <c r="HKJ253" s="256" t="s">
        <v>659</v>
      </c>
      <c r="HKK253" s="256" t="s">
        <v>659</v>
      </c>
      <c r="HKL253" s="256" t="s">
        <v>659</v>
      </c>
      <c r="HKM253" s="256" t="s">
        <v>659</v>
      </c>
      <c r="HKN253" s="256" t="s">
        <v>659</v>
      </c>
      <c r="HKO253" s="256" t="s">
        <v>659</v>
      </c>
      <c r="HKP253" s="256" t="s">
        <v>659</v>
      </c>
      <c r="HKQ253" s="256" t="s">
        <v>659</v>
      </c>
      <c r="HKR253" s="256" t="s">
        <v>659</v>
      </c>
      <c r="HKS253" s="256" t="s">
        <v>659</v>
      </c>
      <c r="HKT253" s="256" t="s">
        <v>659</v>
      </c>
      <c r="HKU253" s="256" t="s">
        <v>659</v>
      </c>
      <c r="HKV253" s="256" t="s">
        <v>659</v>
      </c>
      <c r="HKW253" s="256" t="s">
        <v>659</v>
      </c>
      <c r="HKX253" s="256" t="s">
        <v>659</v>
      </c>
      <c r="HKY253" s="256" t="s">
        <v>659</v>
      </c>
      <c r="HKZ253" s="256" t="s">
        <v>659</v>
      </c>
      <c r="HLA253" s="256" t="s">
        <v>659</v>
      </c>
      <c r="HLB253" s="256" t="s">
        <v>659</v>
      </c>
      <c r="HLC253" s="256" t="s">
        <v>659</v>
      </c>
      <c r="HLD253" s="256" t="s">
        <v>659</v>
      </c>
      <c r="HLE253" s="256" t="s">
        <v>659</v>
      </c>
      <c r="HLF253" s="256" t="s">
        <v>659</v>
      </c>
      <c r="HLG253" s="256" t="s">
        <v>659</v>
      </c>
      <c r="HLH253" s="256" t="s">
        <v>659</v>
      </c>
      <c r="HLI253" s="256" t="s">
        <v>659</v>
      </c>
      <c r="HLJ253" s="256" t="s">
        <v>659</v>
      </c>
      <c r="HLK253" s="256" t="s">
        <v>659</v>
      </c>
      <c r="HLL253" s="256" t="s">
        <v>659</v>
      </c>
      <c r="HLM253" s="256" t="s">
        <v>659</v>
      </c>
      <c r="HLN253" s="256" t="s">
        <v>659</v>
      </c>
      <c r="HLO253" s="256" t="s">
        <v>659</v>
      </c>
      <c r="HLP253" s="256" t="s">
        <v>659</v>
      </c>
      <c r="HLQ253" s="256" t="s">
        <v>659</v>
      </c>
      <c r="HLR253" s="256" t="s">
        <v>659</v>
      </c>
      <c r="HLS253" s="256" t="s">
        <v>659</v>
      </c>
      <c r="HLT253" s="256" t="s">
        <v>659</v>
      </c>
      <c r="HLU253" s="256" t="s">
        <v>659</v>
      </c>
      <c r="HLV253" s="256" t="s">
        <v>659</v>
      </c>
      <c r="HLW253" s="256" t="s">
        <v>659</v>
      </c>
      <c r="HLX253" s="256" t="s">
        <v>659</v>
      </c>
      <c r="HLY253" s="256" t="s">
        <v>659</v>
      </c>
      <c r="HLZ253" s="256" t="s">
        <v>659</v>
      </c>
      <c r="HMA253" s="256" t="s">
        <v>659</v>
      </c>
      <c r="HMB253" s="256" t="s">
        <v>659</v>
      </c>
      <c r="HMC253" s="256" t="s">
        <v>659</v>
      </c>
      <c r="HMD253" s="256" t="s">
        <v>659</v>
      </c>
      <c r="HME253" s="256" t="s">
        <v>659</v>
      </c>
      <c r="HMF253" s="256" t="s">
        <v>659</v>
      </c>
      <c r="HMG253" s="256" t="s">
        <v>659</v>
      </c>
      <c r="HMH253" s="256" t="s">
        <v>659</v>
      </c>
      <c r="HMI253" s="256" t="s">
        <v>659</v>
      </c>
      <c r="HMJ253" s="256" t="s">
        <v>659</v>
      </c>
      <c r="HMK253" s="256" t="s">
        <v>659</v>
      </c>
      <c r="HML253" s="256" t="s">
        <v>659</v>
      </c>
      <c r="HMM253" s="256" t="s">
        <v>659</v>
      </c>
      <c r="HMN253" s="256" t="s">
        <v>659</v>
      </c>
      <c r="HMO253" s="256" t="s">
        <v>659</v>
      </c>
      <c r="HMP253" s="256" t="s">
        <v>659</v>
      </c>
      <c r="HMQ253" s="256" t="s">
        <v>659</v>
      </c>
      <c r="HMR253" s="256" t="s">
        <v>659</v>
      </c>
      <c r="HMS253" s="256" t="s">
        <v>659</v>
      </c>
      <c r="HMT253" s="256" t="s">
        <v>659</v>
      </c>
      <c r="HMU253" s="256" t="s">
        <v>659</v>
      </c>
      <c r="HMV253" s="256" t="s">
        <v>659</v>
      </c>
      <c r="HMW253" s="256" t="s">
        <v>659</v>
      </c>
      <c r="HMX253" s="256" t="s">
        <v>659</v>
      </c>
      <c r="HMY253" s="256" t="s">
        <v>659</v>
      </c>
      <c r="HMZ253" s="256" t="s">
        <v>659</v>
      </c>
      <c r="HNA253" s="256" t="s">
        <v>659</v>
      </c>
      <c r="HNB253" s="256" t="s">
        <v>659</v>
      </c>
      <c r="HNC253" s="256" t="s">
        <v>659</v>
      </c>
      <c r="HND253" s="256" t="s">
        <v>659</v>
      </c>
      <c r="HNE253" s="256" t="s">
        <v>659</v>
      </c>
      <c r="HNF253" s="256" t="s">
        <v>659</v>
      </c>
      <c r="HNG253" s="256" t="s">
        <v>659</v>
      </c>
      <c r="HNH253" s="256" t="s">
        <v>659</v>
      </c>
      <c r="HNI253" s="256" t="s">
        <v>659</v>
      </c>
      <c r="HNJ253" s="256" t="s">
        <v>659</v>
      </c>
      <c r="HNK253" s="256" t="s">
        <v>659</v>
      </c>
      <c r="HNL253" s="256" t="s">
        <v>659</v>
      </c>
      <c r="HNM253" s="256" t="s">
        <v>659</v>
      </c>
      <c r="HNN253" s="256" t="s">
        <v>659</v>
      </c>
      <c r="HNO253" s="256" t="s">
        <v>659</v>
      </c>
      <c r="HNP253" s="256" t="s">
        <v>659</v>
      </c>
      <c r="HNQ253" s="256" t="s">
        <v>659</v>
      </c>
      <c r="HNR253" s="256" t="s">
        <v>659</v>
      </c>
      <c r="HNS253" s="256" t="s">
        <v>659</v>
      </c>
      <c r="HNT253" s="256" t="s">
        <v>659</v>
      </c>
      <c r="HNU253" s="256" t="s">
        <v>659</v>
      </c>
      <c r="HNV253" s="256" t="s">
        <v>659</v>
      </c>
      <c r="HNW253" s="256" t="s">
        <v>659</v>
      </c>
      <c r="HNX253" s="256" t="s">
        <v>659</v>
      </c>
      <c r="HNY253" s="256" t="s">
        <v>659</v>
      </c>
      <c r="HNZ253" s="256" t="s">
        <v>659</v>
      </c>
      <c r="HOA253" s="256" t="s">
        <v>659</v>
      </c>
      <c r="HOB253" s="256" t="s">
        <v>659</v>
      </c>
      <c r="HOC253" s="256" t="s">
        <v>659</v>
      </c>
      <c r="HOD253" s="256" t="s">
        <v>659</v>
      </c>
      <c r="HOE253" s="256" t="s">
        <v>659</v>
      </c>
      <c r="HOF253" s="256" t="s">
        <v>659</v>
      </c>
      <c r="HOG253" s="256" t="s">
        <v>659</v>
      </c>
      <c r="HOH253" s="256" t="s">
        <v>659</v>
      </c>
      <c r="HOI253" s="256" t="s">
        <v>659</v>
      </c>
      <c r="HOJ253" s="256" t="s">
        <v>659</v>
      </c>
      <c r="HOK253" s="256" t="s">
        <v>659</v>
      </c>
      <c r="HOL253" s="256" t="s">
        <v>659</v>
      </c>
      <c r="HOM253" s="256" t="s">
        <v>659</v>
      </c>
      <c r="HON253" s="256" t="s">
        <v>659</v>
      </c>
      <c r="HOO253" s="256" t="s">
        <v>659</v>
      </c>
      <c r="HOP253" s="256" t="s">
        <v>659</v>
      </c>
      <c r="HOQ253" s="256" t="s">
        <v>659</v>
      </c>
      <c r="HOR253" s="256" t="s">
        <v>659</v>
      </c>
      <c r="HOS253" s="256" t="s">
        <v>659</v>
      </c>
      <c r="HOT253" s="256" t="s">
        <v>659</v>
      </c>
      <c r="HOU253" s="256" t="s">
        <v>659</v>
      </c>
      <c r="HOV253" s="256" t="s">
        <v>659</v>
      </c>
      <c r="HOW253" s="256" t="s">
        <v>659</v>
      </c>
      <c r="HOX253" s="256" t="s">
        <v>659</v>
      </c>
      <c r="HOY253" s="256" t="s">
        <v>659</v>
      </c>
      <c r="HOZ253" s="256" t="s">
        <v>659</v>
      </c>
      <c r="HPA253" s="256" t="s">
        <v>659</v>
      </c>
      <c r="HPB253" s="256" t="s">
        <v>659</v>
      </c>
      <c r="HPC253" s="256" t="s">
        <v>659</v>
      </c>
      <c r="HPD253" s="256" t="s">
        <v>659</v>
      </c>
      <c r="HPE253" s="256" t="s">
        <v>659</v>
      </c>
      <c r="HPF253" s="256" t="s">
        <v>659</v>
      </c>
      <c r="HPG253" s="256" t="s">
        <v>659</v>
      </c>
      <c r="HPH253" s="256" t="s">
        <v>659</v>
      </c>
      <c r="HPI253" s="256" t="s">
        <v>659</v>
      </c>
      <c r="HPJ253" s="256" t="s">
        <v>659</v>
      </c>
      <c r="HPK253" s="256" t="s">
        <v>659</v>
      </c>
      <c r="HPL253" s="256" t="s">
        <v>659</v>
      </c>
      <c r="HPM253" s="256" t="s">
        <v>659</v>
      </c>
      <c r="HPN253" s="256" t="s">
        <v>659</v>
      </c>
      <c r="HPO253" s="256" t="s">
        <v>659</v>
      </c>
      <c r="HPP253" s="256" t="s">
        <v>659</v>
      </c>
      <c r="HPQ253" s="256" t="s">
        <v>659</v>
      </c>
      <c r="HPR253" s="256" t="s">
        <v>659</v>
      </c>
      <c r="HPS253" s="256" t="s">
        <v>659</v>
      </c>
      <c r="HPT253" s="256" t="s">
        <v>659</v>
      </c>
      <c r="HPU253" s="256" t="s">
        <v>659</v>
      </c>
      <c r="HPV253" s="256" t="s">
        <v>659</v>
      </c>
      <c r="HPW253" s="256" t="s">
        <v>659</v>
      </c>
      <c r="HPX253" s="256" t="s">
        <v>659</v>
      </c>
      <c r="HPY253" s="256" t="s">
        <v>659</v>
      </c>
      <c r="HPZ253" s="256" t="s">
        <v>659</v>
      </c>
      <c r="HQA253" s="256" t="s">
        <v>659</v>
      </c>
      <c r="HQB253" s="256" t="s">
        <v>659</v>
      </c>
      <c r="HQC253" s="256" t="s">
        <v>659</v>
      </c>
      <c r="HQD253" s="256" t="s">
        <v>659</v>
      </c>
      <c r="HQE253" s="256" t="s">
        <v>659</v>
      </c>
      <c r="HQF253" s="256" t="s">
        <v>659</v>
      </c>
      <c r="HQG253" s="256" t="s">
        <v>659</v>
      </c>
      <c r="HQH253" s="256" t="s">
        <v>659</v>
      </c>
      <c r="HQI253" s="256" t="s">
        <v>659</v>
      </c>
      <c r="HQJ253" s="256" t="s">
        <v>659</v>
      </c>
      <c r="HQK253" s="256" t="s">
        <v>659</v>
      </c>
      <c r="HQL253" s="256" t="s">
        <v>659</v>
      </c>
      <c r="HQM253" s="256" t="s">
        <v>659</v>
      </c>
      <c r="HQN253" s="256" t="s">
        <v>659</v>
      </c>
      <c r="HQO253" s="256" t="s">
        <v>659</v>
      </c>
      <c r="HQP253" s="256" t="s">
        <v>659</v>
      </c>
      <c r="HQQ253" s="256" t="s">
        <v>659</v>
      </c>
      <c r="HQR253" s="256" t="s">
        <v>659</v>
      </c>
      <c r="HQS253" s="256" t="s">
        <v>659</v>
      </c>
      <c r="HQT253" s="256" t="s">
        <v>659</v>
      </c>
      <c r="HQU253" s="256" t="s">
        <v>659</v>
      </c>
      <c r="HQV253" s="256" t="s">
        <v>659</v>
      </c>
      <c r="HQW253" s="256" t="s">
        <v>659</v>
      </c>
      <c r="HQX253" s="256" t="s">
        <v>659</v>
      </c>
      <c r="HQY253" s="256" t="s">
        <v>659</v>
      </c>
      <c r="HQZ253" s="256" t="s">
        <v>659</v>
      </c>
      <c r="HRA253" s="256" t="s">
        <v>659</v>
      </c>
      <c r="HRB253" s="256" t="s">
        <v>659</v>
      </c>
      <c r="HRC253" s="256" t="s">
        <v>659</v>
      </c>
      <c r="HRD253" s="256" t="s">
        <v>659</v>
      </c>
      <c r="HRE253" s="256" t="s">
        <v>659</v>
      </c>
      <c r="HRF253" s="256" t="s">
        <v>659</v>
      </c>
      <c r="HRG253" s="256" t="s">
        <v>659</v>
      </c>
      <c r="HRH253" s="256" t="s">
        <v>659</v>
      </c>
      <c r="HRI253" s="256" t="s">
        <v>659</v>
      </c>
      <c r="HRJ253" s="256" t="s">
        <v>659</v>
      </c>
      <c r="HRK253" s="256" t="s">
        <v>659</v>
      </c>
      <c r="HRL253" s="256" t="s">
        <v>659</v>
      </c>
      <c r="HRM253" s="256" t="s">
        <v>659</v>
      </c>
      <c r="HRN253" s="256" t="s">
        <v>659</v>
      </c>
      <c r="HRO253" s="256" t="s">
        <v>659</v>
      </c>
      <c r="HRP253" s="256" t="s">
        <v>659</v>
      </c>
      <c r="HRQ253" s="256" t="s">
        <v>659</v>
      </c>
      <c r="HRR253" s="256" t="s">
        <v>659</v>
      </c>
      <c r="HRS253" s="256" t="s">
        <v>659</v>
      </c>
      <c r="HRT253" s="256" t="s">
        <v>659</v>
      </c>
      <c r="HRU253" s="256" t="s">
        <v>659</v>
      </c>
      <c r="HRV253" s="256" t="s">
        <v>659</v>
      </c>
      <c r="HRW253" s="256" t="s">
        <v>659</v>
      </c>
      <c r="HRX253" s="256" t="s">
        <v>659</v>
      </c>
      <c r="HRY253" s="256" t="s">
        <v>659</v>
      </c>
      <c r="HRZ253" s="256" t="s">
        <v>659</v>
      </c>
      <c r="HSA253" s="256" t="s">
        <v>659</v>
      </c>
      <c r="HSB253" s="256" t="s">
        <v>659</v>
      </c>
      <c r="HSC253" s="256" t="s">
        <v>659</v>
      </c>
      <c r="HSD253" s="256" t="s">
        <v>659</v>
      </c>
      <c r="HSE253" s="256" t="s">
        <v>659</v>
      </c>
      <c r="HSF253" s="256" t="s">
        <v>659</v>
      </c>
      <c r="HSG253" s="256" t="s">
        <v>659</v>
      </c>
      <c r="HSH253" s="256" t="s">
        <v>659</v>
      </c>
      <c r="HSI253" s="256" t="s">
        <v>659</v>
      </c>
      <c r="HSJ253" s="256" t="s">
        <v>659</v>
      </c>
      <c r="HSK253" s="256" t="s">
        <v>659</v>
      </c>
      <c r="HSL253" s="256" t="s">
        <v>659</v>
      </c>
      <c r="HSM253" s="256" t="s">
        <v>659</v>
      </c>
      <c r="HSN253" s="256" t="s">
        <v>659</v>
      </c>
      <c r="HSO253" s="256" t="s">
        <v>659</v>
      </c>
      <c r="HSP253" s="256" t="s">
        <v>659</v>
      </c>
      <c r="HSQ253" s="256" t="s">
        <v>659</v>
      </c>
      <c r="HSR253" s="256" t="s">
        <v>659</v>
      </c>
      <c r="HSS253" s="256" t="s">
        <v>659</v>
      </c>
      <c r="HST253" s="256" t="s">
        <v>659</v>
      </c>
      <c r="HSU253" s="256" t="s">
        <v>659</v>
      </c>
      <c r="HSV253" s="256" t="s">
        <v>659</v>
      </c>
      <c r="HSW253" s="256" t="s">
        <v>659</v>
      </c>
      <c r="HSX253" s="256" t="s">
        <v>659</v>
      </c>
      <c r="HSY253" s="256" t="s">
        <v>659</v>
      </c>
      <c r="HSZ253" s="256" t="s">
        <v>659</v>
      </c>
      <c r="HTA253" s="256" t="s">
        <v>659</v>
      </c>
      <c r="HTB253" s="256" t="s">
        <v>659</v>
      </c>
      <c r="HTC253" s="256" t="s">
        <v>659</v>
      </c>
      <c r="HTD253" s="256" t="s">
        <v>659</v>
      </c>
      <c r="HTE253" s="256" t="s">
        <v>659</v>
      </c>
      <c r="HTF253" s="256" t="s">
        <v>659</v>
      </c>
      <c r="HTG253" s="256" t="s">
        <v>659</v>
      </c>
      <c r="HTH253" s="256" t="s">
        <v>659</v>
      </c>
      <c r="HTI253" s="256" t="s">
        <v>659</v>
      </c>
      <c r="HTJ253" s="256" t="s">
        <v>659</v>
      </c>
      <c r="HTK253" s="256" t="s">
        <v>659</v>
      </c>
      <c r="HTL253" s="256" t="s">
        <v>659</v>
      </c>
      <c r="HTM253" s="256" t="s">
        <v>659</v>
      </c>
      <c r="HTN253" s="256" t="s">
        <v>659</v>
      </c>
      <c r="HTO253" s="256" t="s">
        <v>659</v>
      </c>
      <c r="HTP253" s="256" t="s">
        <v>659</v>
      </c>
      <c r="HTQ253" s="256" t="s">
        <v>659</v>
      </c>
      <c r="HTR253" s="256" t="s">
        <v>659</v>
      </c>
      <c r="HTS253" s="256" t="s">
        <v>659</v>
      </c>
      <c r="HTT253" s="256" t="s">
        <v>659</v>
      </c>
      <c r="HTU253" s="256" t="s">
        <v>659</v>
      </c>
      <c r="HTV253" s="256" t="s">
        <v>659</v>
      </c>
      <c r="HTW253" s="256" t="s">
        <v>659</v>
      </c>
      <c r="HTX253" s="256" t="s">
        <v>659</v>
      </c>
      <c r="HTY253" s="256" t="s">
        <v>659</v>
      </c>
      <c r="HTZ253" s="256" t="s">
        <v>659</v>
      </c>
      <c r="HUA253" s="256" t="s">
        <v>659</v>
      </c>
      <c r="HUB253" s="256" t="s">
        <v>659</v>
      </c>
      <c r="HUC253" s="256" t="s">
        <v>659</v>
      </c>
      <c r="HUD253" s="256" t="s">
        <v>659</v>
      </c>
      <c r="HUE253" s="256" t="s">
        <v>659</v>
      </c>
      <c r="HUF253" s="256" t="s">
        <v>659</v>
      </c>
      <c r="HUG253" s="256" t="s">
        <v>659</v>
      </c>
      <c r="HUH253" s="256" t="s">
        <v>659</v>
      </c>
      <c r="HUI253" s="256" t="s">
        <v>659</v>
      </c>
      <c r="HUJ253" s="256" t="s">
        <v>659</v>
      </c>
      <c r="HUK253" s="256" t="s">
        <v>659</v>
      </c>
      <c r="HUL253" s="256" t="s">
        <v>659</v>
      </c>
      <c r="HUM253" s="256" t="s">
        <v>659</v>
      </c>
      <c r="HUN253" s="256" t="s">
        <v>659</v>
      </c>
      <c r="HUO253" s="256" t="s">
        <v>659</v>
      </c>
      <c r="HUP253" s="256" t="s">
        <v>659</v>
      </c>
      <c r="HUQ253" s="256" t="s">
        <v>659</v>
      </c>
      <c r="HUR253" s="256" t="s">
        <v>659</v>
      </c>
      <c r="HUS253" s="256" t="s">
        <v>659</v>
      </c>
      <c r="HUT253" s="256" t="s">
        <v>659</v>
      </c>
      <c r="HUU253" s="256" t="s">
        <v>659</v>
      </c>
      <c r="HUV253" s="256" t="s">
        <v>659</v>
      </c>
      <c r="HUW253" s="256" t="s">
        <v>659</v>
      </c>
      <c r="HUX253" s="256" t="s">
        <v>659</v>
      </c>
      <c r="HUY253" s="256" t="s">
        <v>659</v>
      </c>
      <c r="HUZ253" s="256" t="s">
        <v>659</v>
      </c>
      <c r="HVA253" s="256" t="s">
        <v>659</v>
      </c>
      <c r="HVB253" s="256" t="s">
        <v>659</v>
      </c>
      <c r="HVC253" s="256" t="s">
        <v>659</v>
      </c>
      <c r="HVD253" s="256" t="s">
        <v>659</v>
      </c>
      <c r="HVE253" s="256" t="s">
        <v>659</v>
      </c>
      <c r="HVF253" s="256" t="s">
        <v>659</v>
      </c>
      <c r="HVG253" s="256" t="s">
        <v>659</v>
      </c>
      <c r="HVH253" s="256" t="s">
        <v>659</v>
      </c>
      <c r="HVI253" s="256" t="s">
        <v>659</v>
      </c>
      <c r="HVJ253" s="256" t="s">
        <v>659</v>
      </c>
      <c r="HVK253" s="256" t="s">
        <v>659</v>
      </c>
      <c r="HVL253" s="256" t="s">
        <v>659</v>
      </c>
      <c r="HVM253" s="256" t="s">
        <v>659</v>
      </c>
      <c r="HVN253" s="256" t="s">
        <v>659</v>
      </c>
      <c r="HVO253" s="256" t="s">
        <v>659</v>
      </c>
      <c r="HVP253" s="256" t="s">
        <v>659</v>
      </c>
      <c r="HVQ253" s="256" t="s">
        <v>659</v>
      </c>
      <c r="HVR253" s="256" t="s">
        <v>659</v>
      </c>
      <c r="HVS253" s="256" t="s">
        <v>659</v>
      </c>
      <c r="HVT253" s="256" t="s">
        <v>659</v>
      </c>
      <c r="HVU253" s="256" t="s">
        <v>659</v>
      </c>
      <c r="HVV253" s="256" t="s">
        <v>659</v>
      </c>
      <c r="HVW253" s="256" t="s">
        <v>659</v>
      </c>
      <c r="HVX253" s="256" t="s">
        <v>659</v>
      </c>
      <c r="HVY253" s="256" t="s">
        <v>659</v>
      </c>
      <c r="HVZ253" s="256" t="s">
        <v>659</v>
      </c>
      <c r="HWA253" s="256" t="s">
        <v>659</v>
      </c>
      <c r="HWB253" s="256" t="s">
        <v>659</v>
      </c>
      <c r="HWC253" s="256" t="s">
        <v>659</v>
      </c>
      <c r="HWD253" s="256" t="s">
        <v>659</v>
      </c>
      <c r="HWE253" s="256" t="s">
        <v>659</v>
      </c>
      <c r="HWF253" s="256" t="s">
        <v>659</v>
      </c>
      <c r="HWG253" s="256" t="s">
        <v>659</v>
      </c>
      <c r="HWH253" s="256" t="s">
        <v>659</v>
      </c>
      <c r="HWI253" s="256" t="s">
        <v>659</v>
      </c>
      <c r="HWJ253" s="256" t="s">
        <v>659</v>
      </c>
      <c r="HWK253" s="256" t="s">
        <v>659</v>
      </c>
      <c r="HWL253" s="256" t="s">
        <v>659</v>
      </c>
      <c r="HWM253" s="256" t="s">
        <v>659</v>
      </c>
      <c r="HWN253" s="256" t="s">
        <v>659</v>
      </c>
      <c r="HWO253" s="256" t="s">
        <v>659</v>
      </c>
      <c r="HWP253" s="256" t="s">
        <v>659</v>
      </c>
      <c r="HWQ253" s="256" t="s">
        <v>659</v>
      </c>
      <c r="HWR253" s="256" t="s">
        <v>659</v>
      </c>
      <c r="HWS253" s="256" t="s">
        <v>659</v>
      </c>
      <c r="HWT253" s="256" t="s">
        <v>659</v>
      </c>
      <c r="HWU253" s="256" t="s">
        <v>659</v>
      </c>
      <c r="HWV253" s="256" t="s">
        <v>659</v>
      </c>
      <c r="HWW253" s="256" t="s">
        <v>659</v>
      </c>
      <c r="HWX253" s="256" t="s">
        <v>659</v>
      </c>
      <c r="HWY253" s="256" t="s">
        <v>659</v>
      </c>
      <c r="HWZ253" s="256" t="s">
        <v>659</v>
      </c>
      <c r="HXA253" s="256" t="s">
        <v>659</v>
      </c>
      <c r="HXB253" s="256" t="s">
        <v>659</v>
      </c>
      <c r="HXC253" s="256" t="s">
        <v>659</v>
      </c>
      <c r="HXD253" s="256" t="s">
        <v>659</v>
      </c>
      <c r="HXE253" s="256" t="s">
        <v>659</v>
      </c>
      <c r="HXF253" s="256" t="s">
        <v>659</v>
      </c>
      <c r="HXG253" s="256" t="s">
        <v>659</v>
      </c>
      <c r="HXH253" s="256" t="s">
        <v>659</v>
      </c>
      <c r="HXI253" s="256" t="s">
        <v>659</v>
      </c>
      <c r="HXJ253" s="256" t="s">
        <v>659</v>
      </c>
      <c r="HXK253" s="256" t="s">
        <v>659</v>
      </c>
      <c r="HXL253" s="256" t="s">
        <v>659</v>
      </c>
      <c r="HXM253" s="256" t="s">
        <v>659</v>
      </c>
      <c r="HXN253" s="256" t="s">
        <v>659</v>
      </c>
      <c r="HXO253" s="256" t="s">
        <v>659</v>
      </c>
      <c r="HXP253" s="256" t="s">
        <v>659</v>
      </c>
      <c r="HXQ253" s="256" t="s">
        <v>659</v>
      </c>
      <c r="HXR253" s="256" t="s">
        <v>659</v>
      </c>
      <c r="HXS253" s="256" t="s">
        <v>659</v>
      </c>
      <c r="HXT253" s="256" t="s">
        <v>659</v>
      </c>
      <c r="HXU253" s="256" t="s">
        <v>659</v>
      </c>
      <c r="HXV253" s="256" t="s">
        <v>659</v>
      </c>
      <c r="HXW253" s="256" t="s">
        <v>659</v>
      </c>
      <c r="HXX253" s="256" t="s">
        <v>659</v>
      </c>
      <c r="HXY253" s="256" t="s">
        <v>659</v>
      </c>
      <c r="HXZ253" s="256" t="s">
        <v>659</v>
      </c>
      <c r="HYA253" s="256" t="s">
        <v>659</v>
      </c>
      <c r="HYB253" s="256" t="s">
        <v>659</v>
      </c>
      <c r="HYC253" s="256" t="s">
        <v>659</v>
      </c>
      <c r="HYD253" s="256" t="s">
        <v>659</v>
      </c>
      <c r="HYE253" s="256" t="s">
        <v>659</v>
      </c>
      <c r="HYF253" s="256" t="s">
        <v>659</v>
      </c>
      <c r="HYG253" s="256" t="s">
        <v>659</v>
      </c>
      <c r="HYH253" s="256" t="s">
        <v>659</v>
      </c>
      <c r="HYI253" s="256" t="s">
        <v>659</v>
      </c>
      <c r="HYJ253" s="256" t="s">
        <v>659</v>
      </c>
      <c r="HYK253" s="256" t="s">
        <v>659</v>
      </c>
      <c r="HYL253" s="256" t="s">
        <v>659</v>
      </c>
      <c r="HYM253" s="256" t="s">
        <v>659</v>
      </c>
      <c r="HYN253" s="256" t="s">
        <v>659</v>
      </c>
      <c r="HYO253" s="256" t="s">
        <v>659</v>
      </c>
      <c r="HYP253" s="256" t="s">
        <v>659</v>
      </c>
      <c r="HYQ253" s="256" t="s">
        <v>659</v>
      </c>
      <c r="HYR253" s="256" t="s">
        <v>659</v>
      </c>
      <c r="HYS253" s="256" t="s">
        <v>659</v>
      </c>
      <c r="HYT253" s="256" t="s">
        <v>659</v>
      </c>
      <c r="HYU253" s="256" t="s">
        <v>659</v>
      </c>
      <c r="HYV253" s="256" t="s">
        <v>659</v>
      </c>
      <c r="HYW253" s="256" t="s">
        <v>659</v>
      </c>
      <c r="HYX253" s="256" t="s">
        <v>659</v>
      </c>
      <c r="HYY253" s="256" t="s">
        <v>659</v>
      </c>
      <c r="HYZ253" s="256" t="s">
        <v>659</v>
      </c>
      <c r="HZA253" s="256" t="s">
        <v>659</v>
      </c>
      <c r="HZB253" s="256" t="s">
        <v>659</v>
      </c>
      <c r="HZC253" s="256" t="s">
        <v>659</v>
      </c>
      <c r="HZD253" s="256" t="s">
        <v>659</v>
      </c>
      <c r="HZE253" s="256" t="s">
        <v>659</v>
      </c>
      <c r="HZF253" s="256" t="s">
        <v>659</v>
      </c>
      <c r="HZG253" s="256" t="s">
        <v>659</v>
      </c>
      <c r="HZH253" s="256" t="s">
        <v>659</v>
      </c>
      <c r="HZI253" s="256" t="s">
        <v>659</v>
      </c>
      <c r="HZJ253" s="256" t="s">
        <v>659</v>
      </c>
      <c r="HZK253" s="256" t="s">
        <v>659</v>
      </c>
      <c r="HZL253" s="256" t="s">
        <v>659</v>
      </c>
      <c r="HZM253" s="256" t="s">
        <v>659</v>
      </c>
      <c r="HZN253" s="256" t="s">
        <v>659</v>
      </c>
      <c r="HZO253" s="256" t="s">
        <v>659</v>
      </c>
      <c r="HZP253" s="256" t="s">
        <v>659</v>
      </c>
      <c r="HZQ253" s="256" t="s">
        <v>659</v>
      </c>
      <c r="HZR253" s="256" t="s">
        <v>659</v>
      </c>
      <c r="HZS253" s="256" t="s">
        <v>659</v>
      </c>
      <c r="HZT253" s="256" t="s">
        <v>659</v>
      </c>
      <c r="HZU253" s="256" t="s">
        <v>659</v>
      </c>
      <c r="HZV253" s="256" t="s">
        <v>659</v>
      </c>
      <c r="HZW253" s="256" t="s">
        <v>659</v>
      </c>
      <c r="HZX253" s="256" t="s">
        <v>659</v>
      </c>
      <c r="HZY253" s="256" t="s">
        <v>659</v>
      </c>
      <c r="HZZ253" s="256" t="s">
        <v>659</v>
      </c>
      <c r="IAA253" s="256" t="s">
        <v>659</v>
      </c>
      <c r="IAB253" s="256" t="s">
        <v>659</v>
      </c>
      <c r="IAC253" s="256" t="s">
        <v>659</v>
      </c>
      <c r="IAD253" s="256" t="s">
        <v>659</v>
      </c>
      <c r="IAE253" s="256" t="s">
        <v>659</v>
      </c>
      <c r="IAF253" s="256" t="s">
        <v>659</v>
      </c>
      <c r="IAG253" s="256" t="s">
        <v>659</v>
      </c>
      <c r="IAH253" s="256" t="s">
        <v>659</v>
      </c>
      <c r="IAI253" s="256" t="s">
        <v>659</v>
      </c>
      <c r="IAJ253" s="256" t="s">
        <v>659</v>
      </c>
      <c r="IAK253" s="256" t="s">
        <v>659</v>
      </c>
      <c r="IAL253" s="256" t="s">
        <v>659</v>
      </c>
      <c r="IAM253" s="256" t="s">
        <v>659</v>
      </c>
      <c r="IAN253" s="256" t="s">
        <v>659</v>
      </c>
      <c r="IAO253" s="256" t="s">
        <v>659</v>
      </c>
      <c r="IAP253" s="256" t="s">
        <v>659</v>
      </c>
      <c r="IAQ253" s="256" t="s">
        <v>659</v>
      </c>
      <c r="IAR253" s="256" t="s">
        <v>659</v>
      </c>
      <c r="IAS253" s="256" t="s">
        <v>659</v>
      </c>
      <c r="IAT253" s="256" t="s">
        <v>659</v>
      </c>
      <c r="IAU253" s="256" t="s">
        <v>659</v>
      </c>
      <c r="IAV253" s="256" t="s">
        <v>659</v>
      </c>
      <c r="IAW253" s="256" t="s">
        <v>659</v>
      </c>
      <c r="IAX253" s="256" t="s">
        <v>659</v>
      </c>
      <c r="IAY253" s="256" t="s">
        <v>659</v>
      </c>
      <c r="IAZ253" s="256" t="s">
        <v>659</v>
      </c>
      <c r="IBA253" s="256" t="s">
        <v>659</v>
      </c>
      <c r="IBB253" s="256" t="s">
        <v>659</v>
      </c>
      <c r="IBC253" s="256" t="s">
        <v>659</v>
      </c>
      <c r="IBD253" s="256" t="s">
        <v>659</v>
      </c>
      <c r="IBE253" s="256" t="s">
        <v>659</v>
      </c>
      <c r="IBF253" s="256" t="s">
        <v>659</v>
      </c>
      <c r="IBG253" s="256" t="s">
        <v>659</v>
      </c>
      <c r="IBH253" s="256" t="s">
        <v>659</v>
      </c>
      <c r="IBI253" s="256" t="s">
        <v>659</v>
      </c>
      <c r="IBJ253" s="256" t="s">
        <v>659</v>
      </c>
      <c r="IBK253" s="256" t="s">
        <v>659</v>
      </c>
      <c r="IBL253" s="256" t="s">
        <v>659</v>
      </c>
      <c r="IBM253" s="256" t="s">
        <v>659</v>
      </c>
      <c r="IBN253" s="256" t="s">
        <v>659</v>
      </c>
      <c r="IBO253" s="256" t="s">
        <v>659</v>
      </c>
      <c r="IBP253" s="256" t="s">
        <v>659</v>
      </c>
      <c r="IBQ253" s="256" t="s">
        <v>659</v>
      </c>
      <c r="IBR253" s="256" t="s">
        <v>659</v>
      </c>
      <c r="IBS253" s="256" t="s">
        <v>659</v>
      </c>
      <c r="IBT253" s="256" t="s">
        <v>659</v>
      </c>
      <c r="IBU253" s="256" t="s">
        <v>659</v>
      </c>
      <c r="IBV253" s="256" t="s">
        <v>659</v>
      </c>
      <c r="IBW253" s="256" t="s">
        <v>659</v>
      </c>
      <c r="IBX253" s="256" t="s">
        <v>659</v>
      </c>
      <c r="IBY253" s="256" t="s">
        <v>659</v>
      </c>
      <c r="IBZ253" s="256" t="s">
        <v>659</v>
      </c>
      <c r="ICA253" s="256" t="s">
        <v>659</v>
      </c>
      <c r="ICB253" s="256" t="s">
        <v>659</v>
      </c>
      <c r="ICC253" s="256" t="s">
        <v>659</v>
      </c>
      <c r="ICD253" s="256" t="s">
        <v>659</v>
      </c>
      <c r="ICE253" s="256" t="s">
        <v>659</v>
      </c>
      <c r="ICF253" s="256" t="s">
        <v>659</v>
      </c>
      <c r="ICG253" s="256" t="s">
        <v>659</v>
      </c>
      <c r="ICH253" s="256" t="s">
        <v>659</v>
      </c>
      <c r="ICI253" s="256" t="s">
        <v>659</v>
      </c>
      <c r="ICJ253" s="256" t="s">
        <v>659</v>
      </c>
      <c r="ICK253" s="256" t="s">
        <v>659</v>
      </c>
      <c r="ICL253" s="256" t="s">
        <v>659</v>
      </c>
      <c r="ICM253" s="256" t="s">
        <v>659</v>
      </c>
      <c r="ICN253" s="256" t="s">
        <v>659</v>
      </c>
      <c r="ICO253" s="256" t="s">
        <v>659</v>
      </c>
      <c r="ICP253" s="256" t="s">
        <v>659</v>
      </c>
      <c r="ICQ253" s="256" t="s">
        <v>659</v>
      </c>
      <c r="ICR253" s="256" t="s">
        <v>659</v>
      </c>
      <c r="ICS253" s="256" t="s">
        <v>659</v>
      </c>
      <c r="ICT253" s="256" t="s">
        <v>659</v>
      </c>
      <c r="ICU253" s="256" t="s">
        <v>659</v>
      </c>
      <c r="ICV253" s="256" t="s">
        <v>659</v>
      </c>
      <c r="ICW253" s="256" t="s">
        <v>659</v>
      </c>
      <c r="ICX253" s="256" t="s">
        <v>659</v>
      </c>
      <c r="ICY253" s="256" t="s">
        <v>659</v>
      </c>
      <c r="ICZ253" s="256" t="s">
        <v>659</v>
      </c>
      <c r="IDA253" s="256" t="s">
        <v>659</v>
      </c>
      <c r="IDB253" s="256" t="s">
        <v>659</v>
      </c>
      <c r="IDC253" s="256" t="s">
        <v>659</v>
      </c>
      <c r="IDD253" s="256" t="s">
        <v>659</v>
      </c>
      <c r="IDE253" s="256" t="s">
        <v>659</v>
      </c>
      <c r="IDF253" s="256" t="s">
        <v>659</v>
      </c>
      <c r="IDG253" s="256" t="s">
        <v>659</v>
      </c>
      <c r="IDH253" s="256" t="s">
        <v>659</v>
      </c>
      <c r="IDI253" s="256" t="s">
        <v>659</v>
      </c>
      <c r="IDJ253" s="256" t="s">
        <v>659</v>
      </c>
      <c r="IDK253" s="256" t="s">
        <v>659</v>
      </c>
      <c r="IDL253" s="256" t="s">
        <v>659</v>
      </c>
      <c r="IDM253" s="256" t="s">
        <v>659</v>
      </c>
      <c r="IDN253" s="256" t="s">
        <v>659</v>
      </c>
      <c r="IDO253" s="256" t="s">
        <v>659</v>
      </c>
      <c r="IDP253" s="256" t="s">
        <v>659</v>
      </c>
      <c r="IDQ253" s="256" t="s">
        <v>659</v>
      </c>
      <c r="IDR253" s="256" t="s">
        <v>659</v>
      </c>
      <c r="IDS253" s="256" t="s">
        <v>659</v>
      </c>
      <c r="IDT253" s="256" t="s">
        <v>659</v>
      </c>
      <c r="IDU253" s="256" t="s">
        <v>659</v>
      </c>
      <c r="IDV253" s="256" t="s">
        <v>659</v>
      </c>
      <c r="IDW253" s="256" t="s">
        <v>659</v>
      </c>
      <c r="IDX253" s="256" t="s">
        <v>659</v>
      </c>
      <c r="IDY253" s="256" t="s">
        <v>659</v>
      </c>
      <c r="IDZ253" s="256" t="s">
        <v>659</v>
      </c>
      <c r="IEA253" s="256" t="s">
        <v>659</v>
      </c>
      <c r="IEB253" s="256" t="s">
        <v>659</v>
      </c>
      <c r="IEC253" s="256" t="s">
        <v>659</v>
      </c>
      <c r="IED253" s="256" t="s">
        <v>659</v>
      </c>
      <c r="IEE253" s="256" t="s">
        <v>659</v>
      </c>
      <c r="IEF253" s="256" t="s">
        <v>659</v>
      </c>
      <c r="IEG253" s="256" t="s">
        <v>659</v>
      </c>
      <c r="IEH253" s="256" t="s">
        <v>659</v>
      </c>
      <c r="IEI253" s="256" t="s">
        <v>659</v>
      </c>
      <c r="IEJ253" s="256" t="s">
        <v>659</v>
      </c>
      <c r="IEK253" s="256" t="s">
        <v>659</v>
      </c>
      <c r="IEL253" s="256" t="s">
        <v>659</v>
      </c>
      <c r="IEM253" s="256" t="s">
        <v>659</v>
      </c>
      <c r="IEN253" s="256" t="s">
        <v>659</v>
      </c>
      <c r="IEO253" s="256" t="s">
        <v>659</v>
      </c>
      <c r="IEP253" s="256" t="s">
        <v>659</v>
      </c>
      <c r="IEQ253" s="256" t="s">
        <v>659</v>
      </c>
      <c r="IER253" s="256" t="s">
        <v>659</v>
      </c>
      <c r="IES253" s="256" t="s">
        <v>659</v>
      </c>
      <c r="IET253" s="256" t="s">
        <v>659</v>
      </c>
      <c r="IEU253" s="256" t="s">
        <v>659</v>
      </c>
      <c r="IEV253" s="256" t="s">
        <v>659</v>
      </c>
      <c r="IEW253" s="256" t="s">
        <v>659</v>
      </c>
      <c r="IEX253" s="256" t="s">
        <v>659</v>
      </c>
      <c r="IEY253" s="256" t="s">
        <v>659</v>
      </c>
      <c r="IEZ253" s="256" t="s">
        <v>659</v>
      </c>
      <c r="IFA253" s="256" t="s">
        <v>659</v>
      </c>
      <c r="IFB253" s="256" t="s">
        <v>659</v>
      </c>
      <c r="IFC253" s="256" t="s">
        <v>659</v>
      </c>
      <c r="IFD253" s="256" t="s">
        <v>659</v>
      </c>
      <c r="IFE253" s="256" t="s">
        <v>659</v>
      </c>
      <c r="IFF253" s="256" t="s">
        <v>659</v>
      </c>
      <c r="IFG253" s="256" t="s">
        <v>659</v>
      </c>
      <c r="IFH253" s="256" t="s">
        <v>659</v>
      </c>
      <c r="IFI253" s="256" t="s">
        <v>659</v>
      </c>
      <c r="IFJ253" s="256" t="s">
        <v>659</v>
      </c>
      <c r="IFK253" s="256" t="s">
        <v>659</v>
      </c>
      <c r="IFL253" s="256" t="s">
        <v>659</v>
      </c>
      <c r="IFM253" s="256" t="s">
        <v>659</v>
      </c>
      <c r="IFN253" s="256" t="s">
        <v>659</v>
      </c>
      <c r="IFO253" s="256" t="s">
        <v>659</v>
      </c>
      <c r="IFP253" s="256" t="s">
        <v>659</v>
      </c>
      <c r="IFQ253" s="256" t="s">
        <v>659</v>
      </c>
      <c r="IFR253" s="256" t="s">
        <v>659</v>
      </c>
      <c r="IFS253" s="256" t="s">
        <v>659</v>
      </c>
      <c r="IFT253" s="256" t="s">
        <v>659</v>
      </c>
      <c r="IFU253" s="256" t="s">
        <v>659</v>
      </c>
      <c r="IFV253" s="256" t="s">
        <v>659</v>
      </c>
      <c r="IFW253" s="256" t="s">
        <v>659</v>
      </c>
      <c r="IFX253" s="256" t="s">
        <v>659</v>
      </c>
      <c r="IFY253" s="256" t="s">
        <v>659</v>
      </c>
      <c r="IFZ253" s="256" t="s">
        <v>659</v>
      </c>
      <c r="IGA253" s="256" t="s">
        <v>659</v>
      </c>
      <c r="IGB253" s="256" t="s">
        <v>659</v>
      </c>
      <c r="IGC253" s="256" t="s">
        <v>659</v>
      </c>
      <c r="IGD253" s="256" t="s">
        <v>659</v>
      </c>
      <c r="IGE253" s="256" t="s">
        <v>659</v>
      </c>
      <c r="IGF253" s="256" t="s">
        <v>659</v>
      </c>
      <c r="IGG253" s="256" t="s">
        <v>659</v>
      </c>
      <c r="IGH253" s="256" t="s">
        <v>659</v>
      </c>
      <c r="IGI253" s="256" t="s">
        <v>659</v>
      </c>
      <c r="IGJ253" s="256" t="s">
        <v>659</v>
      </c>
      <c r="IGK253" s="256" t="s">
        <v>659</v>
      </c>
      <c r="IGL253" s="256" t="s">
        <v>659</v>
      </c>
      <c r="IGM253" s="256" t="s">
        <v>659</v>
      </c>
      <c r="IGN253" s="256" t="s">
        <v>659</v>
      </c>
      <c r="IGO253" s="256" t="s">
        <v>659</v>
      </c>
      <c r="IGP253" s="256" t="s">
        <v>659</v>
      </c>
      <c r="IGQ253" s="256" t="s">
        <v>659</v>
      </c>
      <c r="IGR253" s="256" t="s">
        <v>659</v>
      </c>
      <c r="IGS253" s="256" t="s">
        <v>659</v>
      </c>
      <c r="IGT253" s="256" t="s">
        <v>659</v>
      </c>
      <c r="IGU253" s="256" t="s">
        <v>659</v>
      </c>
      <c r="IGV253" s="256" t="s">
        <v>659</v>
      </c>
      <c r="IGW253" s="256" t="s">
        <v>659</v>
      </c>
      <c r="IGX253" s="256" t="s">
        <v>659</v>
      </c>
      <c r="IGY253" s="256" t="s">
        <v>659</v>
      </c>
      <c r="IGZ253" s="256" t="s">
        <v>659</v>
      </c>
      <c r="IHA253" s="256" t="s">
        <v>659</v>
      </c>
      <c r="IHB253" s="256" t="s">
        <v>659</v>
      </c>
      <c r="IHC253" s="256" t="s">
        <v>659</v>
      </c>
      <c r="IHD253" s="256" t="s">
        <v>659</v>
      </c>
      <c r="IHE253" s="256" t="s">
        <v>659</v>
      </c>
      <c r="IHF253" s="256" t="s">
        <v>659</v>
      </c>
      <c r="IHG253" s="256" t="s">
        <v>659</v>
      </c>
      <c r="IHH253" s="256" t="s">
        <v>659</v>
      </c>
      <c r="IHI253" s="256" t="s">
        <v>659</v>
      </c>
      <c r="IHJ253" s="256" t="s">
        <v>659</v>
      </c>
      <c r="IHK253" s="256" t="s">
        <v>659</v>
      </c>
      <c r="IHL253" s="256" t="s">
        <v>659</v>
      </c>
      <c r="IHM253" s="256" t="s">
        <v>659</v>
      </c>
      <c r="IHN253" s="256" t="s">
        <v>659</v>
      </c>
      <c r="IHO253" s="256" t="s">
        <v>659</v>
      </c>
      <c r="IHP253" s="256" t="s">
        <v>659</v>
      </c>
      <c r="IHQ253" s="256" t="s">
        <v>659</v>
      </c>
      <c r="IHR253" s="256" t="s">
        <v>659</v>
      </c>
      <c r="IHS253" s="256" t="s">
        <v>659</v>
      </c>
      <c r="IHT253" s="256" t="s">
        <v>659</v>
      </c>
      <c r="IHU253" s="256" t="s">
        <v>659</v>
      </c>
      <c r="IHV253" s="256" t="s">
        <v>659</v>
      </c>
      <c r="IHW253" s="256" t="s">
        <v>659</v>
      </c>
      <c r="IHX253" s="256" t="s">
        <v>659</v>
      </c>
      <c r="IHY253" s="256" t="s">
        <v>659</v>
      </c>
      <c r="IHZ253" s="256" t="s">
        <v>659</v>
      </c>
      <c r="IIA253" s="256" t="s">
        <v>659</v>
      </c>
      <c r="IIB253" s="256" t="s">
        <v>659</v>
      </c>
      <c r="IIC253" s="256" t="s">
        <v>659</v>
      </c>
      <c r="IID253" s="256" t="s">
        <v>659</v>
      </c>
      <c r="IIE253" s="256" t="s">
        <v>659</v>
      </c>
      <c r="IIF253" s="256" t="s">
        <v>659</v>
      </c>
      <c r="IIG253" s="256" t="s">
        <v>659</v>
      </c>
      <c r="IIH253" s="256" t="s">
        <v>659</v>
      </c>
      <c r="III253" s="256" t="s">
        <v>659</v>
      </c>
      <c r="IIJ253" s="256" t="s">
        <v>659</v>
      </c>
      <c r="IIK253" s="256" t="s">
        <v>659</v>
      </c>
      <c r="IIL253" s="256" t="s">
        <v>659</v>
      </c>
      <c r="IIM253" s="256" t="s">
        <v>659</v>
      </c>
      <c r="IIN253" s="256" t="s">
        <v>659</v>
      </c>
      <c r="IIO253" s="256" t="s">
        <v>659</v>
      </c>
      <c r="IIP253" s="256" t="s">
        <v>659</v>
      </c>
      <c r="IIQ253" s="256" t="s">
        <v>659</v>
      </c>
      <c r="IIR253" s="256" t="s">
        <v>659</v>
      </c>
      <c r="IIS253" s="256" t="s">
        <v>659</v>
      </c>
      <c r="IIT253" s="256" t="s">
        <v>659</v>
      </c>
      <c r="IIU253" s="256" t="s">
        <v>659</v>
      </c>
      <c r="IIV253" s="256" t="s">
        <v>659</v>
      </c>
      <c r="IIW253" s="256" t="s">
        <v>659</v>
      </c>
      <c r="IIX253" s="256" t="s">
        <v>659</v>
      </c>
      <c r="IIY253" s="256" t="s">
        <v>659</v>
      </c>
      <c r="IIZ253" s="256" t="s">
        <v>659</v>
      </c>
      <c r="IJA253" s="256" t="s">
        <v>659</v>
      </c>
      <c r="IJB253" s="256" t="s">
        <v>659</v>
      </c>
      <c r="IJC253" s="256" t="s">
        <v>659</v>
      </c>
      <c r="IJD253" s="256" t="s">
        <v>659</v>
      </c>
      <c r="IJE253" s="256" t="s">
        <v>659</v>
      </c>
      <c r="IJF253" s="256" t="s">
        <v>659</v>
      </c>
      <c r="IJG253" s="256" t="s">
        <v>659</v>
      </c>
      <c r="IJH253" s="256" t="s">
        <v>659</v>
      </c>
      <c r="IJI253" s="256" t="s">
        <v>659</v>
      </c>
      <c r="IJJ253" s="256" t="s">
        <v>659</v>
      </c>
      <c r="IJK253" s="256" t="s">
        <v>659</v>
      </c>
      <c r="IJL253" s="256" t="s">
        <v>659</v>
      </c>
      <c r="IJM253" s="256" t="s">
        <v>659</v>
      </c>
      <c r="IJN253" s="256" t="s">
        <v>659</v>
      </c>
      <c r="IJO253" s="256" t="s">
        <v>659</v>
      </c>
      <c r="IJP253" s="256" t="s">
        <v>659</v>
      </c>
      <c r="IJQ253" s="256" t="s">
        <v>659</v>
      </c>
      <c r="IJR253" s="256" t="s">
        <v>659</v>
      </c>
      <c r="IJS253" s="256" t="s">
        <v>659</v>
      </c>
      <c r="IJT253" s="256" t="s">
        <v>659</v>
      </c>
      <c r="IJU253" s="256" t="s">
        <v>659</v>
      </c>
      <c r="IJV253" s="256" t="s">
        <v>659</v>
      </c>
      <c r="IJW253" s="256" t="s">
        <v>659</v>
      </c>
      <c r="IJX253" s="256" t="s">
        <v>659</v>
      </c>
      <c r="IJY253" s="256" t="s">
        <v>659</v>
      </c>
      <c r="IJZ253" s="256" t="s">
        <v>659</v>
      </c>
      <c r="IKA253" s="256" t="s">
        <v>659</v>
      </c>
      <c r="IKB253" s="256" t="s">
        <v>659</v>
      </c>
      <c r="IKC253" s="256" t="s">
        <v>659</v>
      </c>
      <c r="IKD253" s="256" t="s">
        <v>659</v>
      </c>
      <c r="IKE253" s="256" t="s">
        <v>659</v>
      </c>
      <c r="IKF253" s="256" t="s">
        <v>659</v>
      </c>
      <c r="IKG253" s="256" t="s">
        <v>659</v>
      </c>
      <c r="IKH253" s="256" t="s">
        <v>659</v>
      </c>
      <c r="IKI253" s="256" t="s">
        <v>659</v>
      </c>
      <c r="IKJ253" s="256" t="s">
        <v>659</v>
      </c>
      <c r="IKK253" s="256" t="s">
        <v>659</v>
      </c>
      <c r="IKL253" s="256" t="s">
        <v>659</v>
      </c>
      <c r="IKM253" s="256" t="s">
        <v>659</v>
      </c>
      <c r="IKN253" s="256" t="s">
        <v>659</v>
      </c>
      <c r="IKO253" s="256" t="s">
        <v>659</v>
      </c>
      <c r="IKP253" s="256" t="s">
        <v>659</v>
      </c>
      <c r="IKQ253" s="256" t="s">
        <v>659</v>
      </c>
      <c r="IKR253" s="256" t="s">
        <v>659</v>
      </c>
      <c r="IKS253" s="256" t="s">
        <v>659</v>
      </c>
      <c r="IKT253" s="256" t="s">
        <v>659</v>
      </c>
      <c r="IKU253" s="256" t="s">
        <v>659</v>
      </c>
      <c r="IKV253" s="256" t="s">
        <v>659</v>
      </c>
      <c r="IKW253" s="256" t="s">
        <v>659</v>
      </c>
      <c r="IKX253" s="256" t="s">
        <v>659</v>
      </c>
      <c r="IKY253" s="256" t="s">
        <v>659</v>
      </c>
      <c r="IKZ253" s="256" t="s">
        <v>659</v>
      </c>
      <c r="ILA253" s="256" t="s">
        <v>659</v>
      </c>
      <c r="ILB253" s="256" t="s">
        <v>659</v>
      </c>
      <c r="ILC253" s="256" t="s">
        <v>659</v>
      </c>
      <c r="ILD253" s="256" t="s">
        <v>659</v>
      </c>
      <c r="ILE253" s="256" t="s">
        <v>659</v>
      </c>
      <c r="ILF253" s="256" t="s">
        <v>659</v>
      </c>
      <c r="ILG253" s="256" t="s">
        <v>659</v>
      </c>
      <c r="ILH253" s="256" t="s">
        <v>659</v>
      </c>
      <c r="ILI253" s="256" t="s">
        <v>659</v>
      </c>
      <c r="ILJ253" s="256" t="s">
        <v>659</v>
      </c>
      <c r="ILK253" s="256" t="s">
        <v>659</v>
      </c>
      <c r="ILL253" s="256" t="s">
        <v>659</v>
      </c>
      <c r="ILM253" s="256" t="s">
        <v>659</v>
      </c>
      <c r="ILN253" s="256" t="s">
        <v>659</v>
      </c>
      <c r="ILO253" s="256" t="s">
        <v>659</v>
      </c>
      <c r="ILP253" s="256" t="s">
        <v>659</v>
      </c>
      <c r="ILQ253" s="256" t="s">
        <v>659</v>
      </c>
      <c r="ILR253" s="256" t="s">
        <v>659</v>
      </c>
      <c r="ILS253" s="256" t="s">
        <v>659</v>
      </c>
      <c r="ILT253" s="256" t="s">
        <v>659</v>
      </c>
      <c r="ILU253" s="256" t="s">
        <v>659</v>
      </c>
      <c r="ILV253" s="256" t="s">
        <v>659</v>
      </c>
      <c r="ILW253" s="256" t="s">
        <v>659</v>
      </c>
      <c r="ILX253" s="256" t="s">
        <v>659</v>
      </c>
      <c r="ILY253" s="256" t="s">
        <v>659</v>
      </c>
      <c r="ILZ253" s="256" t="s">
        <v>659</v>
      </c>
      <c r="IMA253" s="256" t="s">
        <v>659</v>
      </c>
      <c r="IMB253" s="256" t="s">
        <v>659</v>
      </c>
      <c r="IMC253" s="256" t="s">
        <v>659</v>
      </c>
      <c r="IMD253" s="256" t="s">
        <v>659</v>
      </c>
      <c r="IME253" s="256" t="s">
        <v>659</v>
      </c>
      <c r="IMF253" s="256" t="s">
        <v>659</v>
      </c>
      <c r="IMG253" s="256" t="s">
        <v>659</v>
      </c>
      <c r="IMH253" s="256" t="s">
        <v>659</v>
      </c>
      <c r="IMI253" s="256" t="s">
        <v>659</v>
      </c>
      <c r="IMJ253" s="256" t="s">
        <v>659</v>
      </c>
      <c r="IMK253" s="256" t="s">
        <v>659</v>
      </c>
      <c r="IML253" s="256" t="s">
        <v>659</v>
      </c>
      <c r="IMM253" s="256" t="s">
        <v>659</v>
      </c>
      <c r="IMN253" s="256" t="s">
        <v>659</v>
      </c>
      <c r="IMO253" s="256" t="s">
        <v>659</v>
      </c>
      <c r="IMP253" s="256" t="s">
        <v>659</v>
      </c>
      <c r="IMQ253" s="256" t="s">
        <v>659</v>
      </c>
      <c r="IMR253" s="256" t="s">
        <v>659</v>
      </c>
      <c r="IMS253" s="256" t="s">
        <v>659</v>
      </c>
      <c r="IMT253" s="256" t="s">
        <v>659</v>
      </c>
      <c r="IMU253" s="256" t="s">
        <v>659</v>
      </c>
      <c r="IMV253" s="256" t="s">
        <v>659</v>
      </c>
      <c r="IMW253" s="256" t="s">
        <v>659</v>
      </c>
      <c r="IMX253" s="256" t="s">
        <v>659</v>
      </c>
      <c r="IMY253" s="256" t="s">
        <v>659</v>
      </c>
      <c r="IMZ253" s="256" t="s">
        <v>659</v>
      </c>
      <c r="INA253" s="256" t="s">
        <v>659</v>
      </c>
      <c r="INB253" s="256" t="s">
        <v>659</v>
      </c>
      <c r="INC253" s="256" t="s">
        <v>659</v>
      </c>
      <c r="IND253" s="256" t="s">
        <v>659</v>
      </c>
      <c r="INE253" s="256" t="s">
        <v>659</v>
      </c>
      <c r="INF253" s="256" t="s">
        <v>659</v>
      </c>
      <c r="ING253" s="256" t="s">
        <v>659</v>
      </c>
      <c r="INH253" s="256" t="s">
        <v>659</v>
      </c>
      <c r="INI253" s="256" t="s">
        <v>659</v>
      </c>
      <c r="INJ253" s="256" t="s">
        <v>659</v>
      </c>
      <c r="INK253" s="256" t="s">
        <v>659</v>
      </c>
      <c r="INL253" s="256" t="s">
        <v>659</v>
      </c>
      <c r="INM253" s="256" t="s">
        <v>659</v>
      </c>
      <c r="INN253" s="256" t="s">
        <v>659</v>
      </c>
      <c r="INO253" s="256" t="s">
        <v>659</v>
      </c>
      <c r="INP253" s="256" t="s">
        <v>659</v>
      </c>
      <c r="INQ253" s="256" t="s">
        <v>659</v>
      </c>
      <c r="INR253" s="256" t="s">
        <v>659</v>
      </c>
      <c r="INS253" s="256" t="s">
        <v>659</v>
      </c>
      <c r="INT253" s="256" t="s">
        <v>659</v>
      </c>
      <c r="INU253" s="256" t="s">
        <v>659</v>
      </c>
      <c r="INV253" s="256" t="s">
        <v>659</v>
      </c>
      <c r="INW253" s="256" t="s">
        <v>659</v>
      </c>
      <c r="INX253" s="256" t="s">
        <v>659</v>
      </c>
      <c r="INY253" s="256" t="s">
        <v>659</v>
      </c>
      <c r="INZ253" s="256" t="s">
        <v>659</v>
      </c>
      <c r="IOA253" s="256" t="s">
        <v>659</v>
      </c>
      <c r="IOB253" s="256" t="s">
        <v>659</v>
      </c>
      <c r="IOC253" s="256" t="s">
        <v>659</v>
      </c>
      <c r="IOD253" s="256" t="s">
        <v>659</v>
      </c>
      <c r="IOE253" s="256" t="s">
        <v>659</v>
      </c>
      <c r="IOF253" s="256" t="s">
        <v>659</v>
      </c>
      <c r="IOG253" s="256" t="s">
        <v>659</v>
      </c>
      <c r="IOH253" s="256" t="s">
        <v>659</v>
      </c>
      <c r="IOI253" s="256" t="s">
        <v>659</v>
      </c>
      <c r="IOJ253" s="256" t="s">
        <v>659</v>
      </c>
      <c r="IOK253" s="256" t="s">
        <v>659</v>
      </c>
      <c r="IOL253" s="256" t="s">
        <v>659</v>
      </c>
      <c r="IOM253" s="256" t="s">
        <v>659</v>
      </c>
      <c r="ION253" s="256" t="s">
        <v>659</v>
      </c>
      <c r="IOO253" s="256" t="s">
        <v>659</v>
      </c>
      <c r="IOP253" s="256" t="s">
        <v>659</v>
      </c>
      <c r="IOQ253" s="256" t="s">
        <v>659</v>
      </c>
      <c r="IOR253" s="256" t="s">
        <v>659</v>
      </c>
      <c r="IOS253" s="256" t="s">
        <v>659</v>
      </c>
      <c r="IOT253" s="256" t="s">
        <v>659</v>
      </c>
      <c r="IOU253" s="256" t="s">
        <v>659</v>
      </c>
      <c r="IOV253" s="256" t="s">
        <v>659</v>
      </c>
      <c r="IOW253" s="256" t="s">
        <v>659</v>
      </c>
      <c r="IOX253" s="256" t="s">
        <v>659</v>
      </c>
      <c r="IOY253" s="256" t="s">
        <v>659</v>
      </c>
      <c r="IOZ253" s="256" t="s">
        <v>659</v>
      </c>
      <c r="IPA253" s="256" t="s">
        <v>659</v>
      </c>
      <c r="IPB253" s="256" t="s">
        <v>659</v>
      </c>
      <c r="IPC253" s="256" t="s">
        <v>659</v>
      </c>
      <c r="IPD253" s="256" t="s">
        <v>659</v>
      </c>
      <c r="IPE253" s="256" t="s">
        <v>659</v>
      </c>
      <c r="IPF253" s="256" t="s">
        <v>659</v>
      </c>
      <c r="IPG253" s="256" t="s">
        <v>659</v>
      </c>
      <c r="IPH253" s="256" t="s">
        <v>659</v>
      </c>
      <c r="IPI253" s="256" t="s">
        <v>659</v>
      </c>
      <c r="IPJ253" s="256" t="s">
        <v>659</v>
      </c>
      <c r="IPK253" s="256" t="s">
        <v>659</v>
      </c>
      <c r="IPL253" s="256" t="s">
        <v>659</v>
      </c>
      <c r="IPM253" s="256" t="s">
        <v>659</v>
      </c>
      <c r="IPN253" s="256" t="s">
        <v>659</v>
      </c>
      <c r="IPO253" s="256" t="s">
        <v>659</v>
      </c>
      <c r="IPP253" s="256" t="s">
        <v>659</v>
      </c>
      <c r="IPQ253" s="256" t="s">
        <v>659</v>
      </c>
      <c r="IPR253" s="256" t="s">
        <v>659</v>
      </c>
      <c r="IPS253" s="256" t="s">
        <v>659</v>
      </c>
      <c r="IPT253" s="256" t="s">
        <v>659</v>
      </c>
      <c r="IPU253" s="256" t="s">
        <v>659</v>
      </c>
      <c r="IPV253" s="256" t="s">
        <v>659</v>
      </c>
      <c r="IPW253" s="256" t="s">
        <v>659</v>
      </c>
      <c r="IPX253" s="256" t="s">
        <v>659</v>
      </c>
      <c r="IPY253" s="256" t="s">
        <v>659</v>
      </c>
      <c r="IPZ253" s="256" t="s">
        <v>659</v>
      </c>
      <c r="IQA253" s="256" t="s">
        <v>659</v>
      </c>
      <c r="IQB253" s="256" t="s">
        <v>659</v>
      </c>
      <c r="IQC253" s="256" t="s">
        <v>659</v>
      </c>
      <c r="IQD253" s="256" t="s">
        <v>659</v>
      </c>
      <c r="IQE253" s="256" t="s">
        <v>659</v>
      </c>
      <c r="IQF253" s="256" t="s">
        <v>659</v>
      </c>
      <c r="IQG253" s="256" t="s">
        <v>659</v>
      </c>
      <c r="IQH253" s="256" t="s">
        <v>659</v>
      </c>
      <c r="IQI253" s="256" t="s">
        <v>659</v>
      </c>
      <c r="IQJ253" s="256" t="s">
        <v>659</v>
      </c>
      <c r="IQK253" s="256" t="s">
        <v>659</v>
      </c>
      <c r="IQL253" s="256" t="s">
        <v>659</v>
      </c>
      <c r="IQM253" s="256" t="s">
        <v>659</v>
      </c>
      <c r="IQN253" s="256" t="s">
        <v>659</v>
      </c>
      <c r="IQO253" s="256" t="s">
        <v>659</v>
      </c>
      <c r="IQP253" s="256" t="s">
        <v>659</v>
      </c>
      <c r="IQQ253" s="256" t="s">
        <v>659</v>
      </c>
      <c r="IQR253" s="256" t="s">
        <v>659</v>
      </c>
      <c r="IQS253" s="256" t="s">
        <v>659</v>
      </c>
      <c r="IQT253" s="256" t="s">
        <v>659</v>
      </c>
      <c r="IQU253" s="256" t="s">
        <v>659</v>
      </c>
      <c r="IQV253" s="256" t="s">
        <v>659</v>
      </c>
      <c r="IQW253" s="256" t="s">
        <v>659</v>
      </c>
      <c r="IQX253" s="256" t="s">
        <v>659</v>
      </c>
      <c r="IQY253" s="256" t="s">
        <v>659</v>
      </c>
      <c r="IQZ253" s="256" t="s">
        <v>659</v>
      </c>
      <c r="IRA253" s="256" t="s">
        <v>659</v>
      </c>
      <c r="IRB253" s="256" t="s">
        <v>659</v>
      </c>
      <c r="IRC253" s="256" t="s">
        <v>659</v>
      </c>
      <c r="IRD253" s="256" t="s">
        <v>659</v>
      </c>
      <c r="IRE253" s="256" t="s">
        <v>659</v>
      </c>
      <c r="IRF253" s="256" t="s">
        <v>659</v>
      </c>
      <c r="IRG253" s="256" t="s">
        <v>659</v>
      </c>
      <c r="IRH253" s="256" t="s">
        <v>659</v>
      </c>
      <c r="IRI253" s="256" t="s">
        <v>659</v>
      </c>
      <c r="IRJ253" s="256" t="s">
        <v>659</v>
      </c>
      <c r="IRK253" s="256" t="s">
        <v>659</v>
      </c>
      <c r="IRL253" s="256" t="s">
        <v>659</v>
      </c>
      <c r="IRM253" s="256" t="s">
        <v>659</v>
      </c>
      <c r="IRN253" s="256" t="s">
        <v>659</v>
      </c>
      <c r="IRO253" s="256" t="s">
        <v>659</v>
      </c>
      <c r="IRP253" s="256" t="s">
        <v>659</v>
      </c>
      <c r="IRQ253" s="256" t="s">
        <v>659</v>
      </c>
      <c r="IRR253" s="256" t="s">
        <v>659</v>
      </c>
      <c r="IRS253" s="256" t="s">
        <v>659</v>
      </c>
      <c r="IRT253" s="256" t="s">
        <v>659</v>
      </c>
      <c r="IRU253" s="256" t="s">
        <v>659</v>
      </c>
      <c r="IRV253" s="256" t="s">
        <v>659</v>
      </c>
      <c r="IRW253" s="256" t="s">
        <v>659</v>
      </c>
      <c r="IRX253" s="256" t="s">
        <v>659</v>
      </c>
      <c r="IRY253" s="256" t="s">
        <v>659</v>
      </c>
      <c r="IRZ253" s="256" t="s">
        <v>659</v>
      </c>
      <c r="ISA253" s="256" t="s">
        <v>659</v>
      </c>
      <c r="ISB253" s="256" t="s">
        <v>659</v>
      </c>
      <c r="ISC253" s="256" t="s">
        <v>659</v>
      </c>
      <c r="ISD253" s="256" t="s">
        <v>659</v>
      </c>
      <c r="ISE253" s="256" t="s">
        <v>659</v>
      </c>
      <c r="ISF253" s="256" t="s">
        <v>659</v>
      </c>
      <c r="ISG253" s="256" t="s">
        <v>659</v>
      </c>
      <c r="ISH253" s="256" t="s">
        <v>659</v>
      </c>
      <c r="ISI253" s="256" t="s">
        <v>659</v>
      </c>
      <c r="ISJ253" s="256" t="s">
        <v>659</v>
      </c>
      <c r="ISK253" s="256" t="s">
        <v>659</v>
      </c>
      <c r="ISL253" s="256" t="s">
        <v>659</v>
      </c>
      <c r="ISM253" s="256" t="s">
        <v>659</v>
      </c>
      <c r="ISN253" s="256" t="s">
        <v>659</v>
      </c>
      <c r="ISO253" s="256" t="s">
        <v>659</v>
      </c>
      <c r="ISP253" s="256" t="s">
        <v>659</v>
      </c>
      <c r="ISQ253" s="256" t="s">
        <v>659</v>
      </c>
      <c r="ISR253" s="256" t="s">
        <v>659</v>
      </c>
      <c r="ISS253" s="256" t="s">
        <v>659</v>
      </c>
      <c r="IST253" s="256" t="s">
        <v>659</v>
      </c>
      <c r="ISU253" s="256" t="s">
        <v>659</v>
      </c>
      <c r="ISV253" s="256" t="s">
        <v>659</v>
      </c>
      <c r="ISW253" s="256" t="s">
        <v>659</v>
      </c>
      <c r="ISX253" s="256" t="s">
        <v>659</v>
      </c>
      <c r="ISY253" s="256" t="s">
        <v>659</v>
      </c>
      <c r="ISZ253" s="256" t="s">
        <v>659</v>
      </c>
      <c r="ITA253" s="256" t="s">
        <v>659</v>
      </c>
      <c r="ITB253" s="256" t="s">
        <v>659</v>
      </c>
      <c r="ITC253" s="256" t="s">
        <v>659</v>
      </c>
      <c r="ITD253" s="256" t="s">
        <v>659</v>
      </c>
      <c r="ITE253" s="256" t="s">
        <v>659</v>
      </c>
      <c r="ITF253" s="256" t="s">
        <v>659</v>
      </c>
      <c r="ITG253" s="256" t="s">
        <v>659</v>
      </c>
      <c r="ITH253" s="256" t="s">
        <v>659</v>
      </c>
      <c r="ITI253" s="256" t="s">
        <v>659</v>
      </c>
      <c r="ITJ253" s="256" t="s">
        <v>659</v>
      </c>
      <c r="ITK253" s="256" t="s">
        <v>659</v>
      </c>
      <c r="ITL253" s="256" t="s">
        <v>659</v>
      </c>
      <c r="ITM253" s="256" t="s">
        <v>659</v>
      </c>
      <c r="ITN253" s="256" t="s">
        <v>659</v>
      </c>
      <c r="ITO253" s="256" t="s">
        <v>659</v>
      </c>
      <c r="ITP253" s="256" t="s">
        <v>659</v>
      </c>
      <c r="ITQ253" s="256" t="s">
        <v>659</v>
      </c>
      <c r="ITR253" s="256" t="s">
        <v>659</v>
      </c>
      <c r="ITS253" s="256" t="s">
        <v>659</v>
      </c>
      <c r="ITT253" s="256" t="s">
        <v>659</v>
      </c>
      <c r="ITU253" s="256" t="s">
        <v>659</v>
      </c>
      <c r="ITV253" s="256" t="s">
        <v>659</v>
      </c>
      <c r="ITW253" s="256" t="s">
        <v>659</v>
      </c>
      <c r="ITX253" s="256" t="s">
        <v>659</v>
      </c>
      <c r="ITY253" s="256" t="s">
        <v>659</v>
      </c>
      <c r="ITZ253" s="256" t="s">
        <v>659</v>
      </c>
      <c r="IUA253" s="256" t="s">
        <v>659</v>
      </c>
      <c r="IUB253" s="256" t="s">
        <v>659</v>
      </c>
      <c r="IUC253" s="256" t="s">
        <v>659</v>
      </c>
      <c r="IUD253" s="256" t="s">
        <v>659</v>
      </c>
      <c r="IUE253" s="256" t="s">
        <v>659</v>
      </c>
      <c r="IUF253" s="256" t="s">
        <v>659</v>
      </c>
      <c r="IUG253" s="256" t="s">
        <v>659</v>
      </c>
      <c r="IUH253" s="256" t="s">
        <v>659</v>
      </c>
      <c r="IUI253" s="256" t="s">
        <v>659</v>
      </c>
      <c r="IUJ253" s="256" t="s">
        <v>659</v>
      </c>
      <c r="IUK253" s="256" t="s">
        <v>659</v>
      </c>
      <c r="IUL253" s="256" t="s">
        <v>659</v>
      </c>
      <c r="IUM253" s="256" t="s">
        <v>659</v>
      </c>
      <c r="IUN253" s="256" t="s">
        <v>659</v>
      </c>
      <c r="IUO253" s="256" t="s">
        <v>659</v>
      </c>
      <c r="IUP253" s="256" t="s">
        <v>659</v>
      </c>
      <c r="IUQ253" s="256" t="s">
        <v>659</v>
      </c>
      <c r="IUR253" s="256" t="s">
        <v>659</v>
      </c>
      <c r="IUS253" s="256" t="s">
        <v>659</v>
      </c>
      <c r="IUT253" s="256" t="s">
        <v>659</v>
      </c>
      <c r="IUU253" s="256" t="s">
        <v>659</v>
      </c>
      <c r="IUV253" s="256" t="s">
        <v>659</v>
      </c>
      <c r="IUW253" s="256" t="s">
        <v>659</v>
      </c>
      <c r="IUX253" s="256" t="s">
        <v>659</v>
      </c>
      <c r="IUY253" s="256" t="s">
        <v>659</v>
      </c>
      <c r="IUZ253" s="256" t="s">
        <v>659</v>
      </c>
      <c r="IVA253" s="256" t="s">
        <v>659</v>
      </c>
      <c r="IVB253" s="256" t="s">
        <v>659</v>
      </c>
      <c r="IVC253" s="256" t="s">
        <v>659</v>
      </c>
      <c r="IVD253" s="256" t="s">
        <v>659</v>
      </c>
      <c r="IVE253" s="256" t="s">
        <v>659</v>
      </c>
      <c r="IVF253" s="256" t="s">
        <v>659</v>
      </c>
      <c r="IVG253" s="256" t="s">
        <v>659</v>
      </c>
      <c r="IVH253" s="256" t="s">
        <v>659</v>
      </c>
      <c r="IVI253" s="256" t="s">
        <v>659</v>
      </c>
      <c r="IVJ253" s="256" t="s">
        <v>659</v>
      </c>
      <c r="IVK253" s="256" t="s">
        <v>659</v>
      </c>
      <c r="IVL253" s="256" t="s">
        <v>659</v>
      </c>
      <c r="IVM253" s="256" t="s">
        <v>659</v>
      </c>
      <c r="IVN253" s="256" t="s">
        <v>659</v>
      </c>
      <c r="IVO253" s="256" t="s">
        <v>659</v>
      </c>
      <c r="IVP253" s="256" t="s">
        <v>659</v>
      </c>
      <c r="IVQ253" s="256" t="s">
        <v>659</v>
      </c>
      <c r="IVR253" s="256" t="s">
        <v>659</v>
      </c>
      <c r="IVS253" s="256" t="s">
        <v>659</v>
      </c>
      <c r="IVT253" s="256" t="s">
        <v>659</v>
      </c>
      <c r="IVU253" s="256" t="s">
        <v>659</v>
      </c>
      <c r="IVV253" s="256" t="s">
        <v>659</v>
      </c>
      <c r="IVW253" s="256" t="s">
        <v>659</v>
      </c>
      <c r="IVX253" s="256" t="s">
        <v>659</v>
      </c>
      <c r="IVY253" s="256" t="s">
        <v>659</v>
      </c>
      <c r="IVZ253" s="256" t="s">
        <v>659</v>
      </c>
      <c r="IWA253" s="256" t="s">
        <v>659</v>
      </c>
      <c r="IWB253" s="256" t="s">
        <v>659</v>
      </c>
      <c r="IWC253" s="256" t="s">
        <v>659</v>
      </c>
      <c r="IWD253" s="256" t="s">
        <v>659</v>
      </c>
      <c r="IWE253" s="256" t="s">
        <v>659</v>
      </c>
      <c r="IWF253" s="256" t="s">
        <v>659</v>
      </c>
      <c r="IWG253" s="256" t="s">
        <v>659</v>
      </c>
      <c r="IWH253" s="256" t="s">
        <v>659</v>
      </c>
      <c r="IWI253" s="256" t="s">
        <v>659</v>
      </c>
      <c r="IWJ253" s="256" t="s">
        <v>659</v>
      </c>
      <c r="IWK253" s="256" t="s">
        <v>659</v>
      </c>
      <c r="IWL253" s="256" t="s">
        <v>659</v>
      </c>
      <c r="IWM253" s="256" t="s">
        <v>659</v>
      </c>
      <c r="IWN253" s="256" t="s">
        <v>659</v>
      </c>
      <c r="IWO253" s="256" t="s">
        <v>659</v>
      </c>
      <c r="IWP253" s="256" t="s">
        <v>659</v>
      </c>
      <c r="IWQ253" s="256" t="s">
        <v>659</v>
      </c>
      <c r="IWR253" s="256" t="s">
        <v>659</v>
      </c>
      <c r="IWS253" s="256" t="s">
        <v>659</v>
      </c>
      <c r="IWT253" s="256" t="s">
        <v>659</v>
      </c>
      <c r="IWU253" s="256" t="s">
        <v>659</v>
      </c>
      <c r="IWV253" s="256" t="s">
        <v>659</v>
      </c>
      <c r="IWW253" s="256" t="s">
        <v>659</v>
      </c>
      <c r="IWX253" s="256" t="s">
        <v>659</v>
      </c>
      <c r="IWY253" s="256" t="s">
        <v>659</v>
      </c>
      <c r="IWZ253" s="256" t="s">
        <v>659</v>
      </c>
      <c r="IXA253" s="256" t="s">
        <v>659</v>
      </c>
      <c r="IXB253" s="256" t="s">
        <v>659</v>
      </c>
      <c r="IXC253" s="256" t="s">
        <v>659</v>
      </c>
      <c r="IXD253" s="256" t="s">
        <v>659</v>
      </c>
      <c r="IXE253" s="256" t="s">
        <v>659</v>
      </c>
      <c r="IXF253" s="256" t="s">
        <v>659</v>
      </c>
      <c r="IXG253" s="256" t="s">
        <v>659</v>
      </c>
      <c r="IXH253" s="256" t="s">
        <v>659</v>
      </c>
      <c r="IXI253" s="256" t="s">
        <v>659</v>
      </c>
      <c r="IXJ253" s="256" t="s">
        <v>659</v>
      </c>
      <c r="IXK253" s="256" t="s">
        <v>659</v>
      </c>
      <c r="IXL253" s="256" t="s">
        <v>659</v>
      </c>
      <c r="IXM253" s="256" t="s">
        <v>659</v>
      </c>
      <c r="IXN253" s="256" t="s">
        <v>659</v>
      </c>
      <c r="IXO253" s="256" t="s">
        <v>659</v>
      </c>
      <c r="IXP253" s="256" t="s">
        <v>659</v>
      </c>
      <c r="IXQ253" s="256" t="s">
        <v>659</v>
      </c>
      <c r="IXR253" s="256" t="s">
        <v>659</v>
      </c>
      <c r="IXS253" s="256" t="s">
        <v>659</v>
      </c>
      <c r="IXT253" s="256" t="s">
        <v>659</v>
      </c>
      <c r="IXU253" s="256" t="s">
        <v>659</v>
      </c>
      <c r="IXV253" s="256" t="s">
        <v>659</v>
      </c>
      <c r="IXW253" s="256" t="s">
        <v>659</v>
      </c>
      <c r="IXX253" s="256" t="s">
        <v>659</v>
      </c>
      <c r="IXY253" s="256" t="s">
        <v>659</v>
      </c>
      <c r="IXZ253" s="256" t="s">
        <v>659</v>
      </c>
      <c r="IYA253" s="256" t="s">
        <v>659</v>
      </c>
      <c r="IYB253" s="256" t="s">
        <v>659</v>
      </c>
      <c r="IYC253" s="256" t="s">
        <v>659</v>
      </c>
      <c r="IYD253" s="256" t="s">
        <v>659</v>
      </c>
      <c r="IYE253" s="256" t="s">
        <v>659</v>
      </c>
      <c r="IYF253" s="256" t="s">
        <v>659</v>
      </c>
      <c r="IYG253" s="256" t="s">
        <v>659</v>
      </c>
      <c r="IYH253" s="256" t="s">
        <v>659</v>
      </c>
      <c r="IYI253" s="256" t="s">
        <v>659</v>
      </c>
      <c r="IYJ253" s="256" t="s">
        <v>659</v>
      </c>
      <c r="IYK253" s="256" t="s">
        <v>659</v>
      </c>
      <c r="IYL253" s="256" t="s">
        <v>659</v>
      </c>
      <c r="IYM253" s="256" t="s">
        <v>659</v>
      </c>
      <c r="IYN253" s="256" t="s">
        <v>659</v>
      </c>
      <c r="IYO253" s="256" t="s">
        <v>659</v>
      </c>
      <c r="IYP253" s="256" t="s">
        <v>659</v>
      </c>
      <c r="IYQ253" s="256" t="s">
        <v>659</v>
      </c>
      <c r="IYR253" s="256" t="s">
        <v>659</v>
      </c>
      <c r="IYS253" s="256" t="s">
        <v>659</v>
      </c>
      <c r="IYT253" s="256" t="s">
        <v>659</v>
      </c>
      <c r="IYU253" s="256" t="s">
        <v>659</v>
      </c>
      <c r="IYV253" s="256" t="s">
        <v>659</v>
      </c>
      <c r="IYW253" s="256" t="s">
        <v>659</v>
      </c>
      <c r="IYX253" s="256" t="s">
        <v>659</v>
      </c>
      <c r="IYY253" s="256" t="s">
        <v>659</v>
      </c>
      <c r="IYZ253" s="256" t="s">
        <v>659</v>
      </c>
      <c r="IZA253" s="256" t="s">
        <v>659</v>
      </c>
      <c r="IZB253" s="256" t="s">
        <v>659</v>
      </c>
      <c r="IZC253" s="256" t="s">
        <v>659</v>
      </c>
      <c r="IZD253" s="256" t="s">
        <v>659</v>
      </c>
      <c r="IZE253" s="256" t="s">
        <v>659</v>
      </c>
      <c r="IZF253" s="256" t="s">
        <v>659</v>
      </c>
      <c r="IZG253" s="256" t="s">
        <v>659</v>
      </c>
      <c r="IZH253" s="256" t="s">
        <v>659</v>
      </c>
      <c r="IZI253" s="256" t="s">
        <v>659</v>
      </c>
      <c r="IZJ253" s="256" t="s">
        <v>659</v>
      </c>
      <c r="IZK253" s="256" t="s">
        <v>659</v>
      </c>
      <c r="IZL253" s="256" t="s">
        <v>659</v>
      </c>
      <c r="IZM253" s="256" t="s">
        <v>659</v>
      </c>
      <c r="IZN253" s="256" t="s">
        <v>659</v>
      </c>
      <c r="IZO253" s="256" t="s">
        <v>659</v>
      </c>
      <c r="IZP253" s="256" t="s">
        <v>659</v>
      </c>
      <c r="IZQ253" s="256" t="s">
        <v>659</v>
      </c>
      <c r="IZR253" s="256" t="s">
        <v>659</v>
      </c>
      <c r="IZS253" s="256" t="s">
        <v>659</v>
      </c>
      <c r="IZT253" s="256" t="s">
        <v>659</v>
      </c>
      <c r="IZU253" s="256" t="s">
        <v>659</v>
      </c>
      <c r="IZV253" s="256" t="s">
        <v>659</v>
      </c>
      <c r="IZW253" s="256" t="s">
        <v>659</v>
      </c>
      <c r="IZX253" s="256" t="s">
        <v>659</v>
      </c>
      <c r="IZY253" s="256" t="s">
        <v>659</v>
      </c>
      <c r="IZZ253" s="256" t="s">
        <v>659</v>
      </c>
      <c r="JAA253" s="256" t="s">
        <v>659</v>
      </c>
      <c r="JAB253" s="256" t="s">
        <v>659</v>
      </c>
      <c r="JAC253" s="256" t="s">
        <v>659</v>
      </c>
      <c r="JAD253" s="256" t="s">
        <v>659</v>
      </c>
      <c r="JAE253" s="256" t="s">
        <v>659</v>
      </c>
      <c r="JAF253" s="256" t="s">
        <v>659</v>
      </c>
      <c r="JAG253" s="256" t="s">
        <v>659</v>
      </c>
      <c r="JAH253" s="256" t="s">
        <v>659</v>
      </c>
      <c r="JAI253" s="256" t="s">
        <v>659</v>
      </c>
      <c r="JAJ253" s="256" t="s">
        <v>659</v>
      </c>
      <c r="JAK253" s="256" t="s">
        <v>659</v>
      </c>
      <c r="JAL253" s="256" t="s">
        <v>659</v>
      </c>
      <c r="JAM253" s="256" t="s">
        <v>659</v>
      </c>
      <c r="JAN253" s="256" t="s">
        <v>659</v>
      </c>
      <c r="JAO253" s="256" t="s">
        <v>659</v>
      </c>
      <c r="JAP253" s="256" t="s">
        <v>659</v>
      </c>
      <c r="JAQ253" s="256" t="s">
        <v>659</v>
      </c>
      <c r="JAR253" s="256" t="s">
        <v>659</v>
      </c>
      <c r="JAS253" s="256" t="s">
        <v>659</v>
      </c>
      <c r="JAT253" s="256" t="s">
        <v>659</v>
      </c>
      <c r="JAU253" s="256" t="s">
        <v>659</v>
      </c>
      <c r="JAV253" s="256" t="s">
        <v>659</v>
      </c>
      <c r="JAW253" s="256" t="s">
        <v>659</v>
      </c>
      <c r="JAX253" s="256" t="s">
        <v>659</v>
      </c>
      <c r="JAY253" s="256" t="s">
        <v>659</v>
      </c>
      <c r="JAZ253" s="256" t="s">
        <v>659</v>
      </c>
      <c r="JBA253" s="256" t="s">
        <v>659</v>
      </c>
      <c r="JBB253" s="256" t="s">
        <v>659</v>
      </c>
      <c r="JBC253" s="256" t="s">
        <v>659</v>
      </c>
      <c r="JBD253" s="256" t="s">
        <v>659</v>
      </c>
      <c r="JBE253" s="256" t="s">
        <v>659</v>
      </c>
      <c r="JBF253" s="256" t="s">
        <v>659</v>
      </c>
      <c r="JBG253" s="256" t="s">
        <v>659</v>
      </c>
      <c r="JBH253" s="256" t="s">
        <v>659</v>
      </c>
      <c r="JBI253" s="256" t="s">
        <v>659</v>
      </c>
      <c r="JBJ253" s="256" t="s">
        <v>659</v>
      </c>
      <c r="JBK253" s="256" t="s">
        <v>659</v>
      </c>
      <c r="JBL253" s="256" t="s">
        <v>659</v>
      </c>
      <c r="JBM253" s="256" t="s">
        <v>659</v>
      </c>
      <c r="JBN253" s="256" t="s">
        <v>659</v>
      </c>
      <c r="JBO253" s="256" t="s">
        <v>659</v>
      </c>
      <c r="JBP253" s="256" t="s">
        <v>659</v>
      </c>
      <c r="JBQ253" s="256" t="s">
        <v>659</v>
      </c>
      <c r="JBR253" s="256" t="s">
        <v>659</v>
      </c>
      <c r="JBS253" s="256" t="s">
        <v>659</v>
      </c>
      <c r="JBT253" s="256" t="s">
        <v>659</v>
      </c>
      <c r="JBU253" s="256" t="s">
        <v>659</v>
      </c>
      <c r="JBV253" s="256" t="s">
        <v>659</v>
      </c>
      <c r="JBW253" s="256" t="s">
        <v>659</v>
      </c>
      <c r="JBX253" s="256" t="s">
        <v>659</v>
      </c>
      <c r="JBY253" s="256" t="s">
        <v>659</v>
      </c>
      <c r="JBZ253" s="256" t="s">
        <v>659</v>
      </c>
      <c r="JCA253" s="256" t="s">
        <v>659</v>
      </c>
      <c r="JCB253" s="256" t="s">
        <v>659</v>
      </c>
      <c r="JCC253" s="256" t="s">
        <v>659</v>
      </c>
      <c r="JCD253" s="256" t="s">
        <v>659</v>
      </c>
      <c r="JCE253" s="256" t="s">
        <v>659</v>
      </c>
      <c r="JCF253" s="256" t="s">
        <v>659</v>
      </c>
      <c r="JCG253" s="256" t="s">
        <v>659</v>
      </c>
      <c r="JCH253" s="256" t="s">
        <v>659</v>
      </c>
      <c r="JCI253" s="256" t="s">
        <v>659</v>
      </c>
      <c r="JCJ253" s="256" t="s">
        <v>659</v>
      </c>
      <c r="JCK253" s="256" t="s">
        <v>659</v>
      </c>
      <c r="JCL253" s="256" t="s">
        <v>659</v>
      </c>
      <c r="JCM253" s="256" t="s">
        <v>659</v>
      </c>
      <c r="JCN253" s="256" t="s">
        <v>659</v>
      </c>
      <c r="JCO253" s="256" t="s">
        <v>659</v>
      </c>
      <c r="JCP253" s="256" t="s">
        <v>659</v>
      </c>
      <c r="JCQ253" s="256" t="s">
        <v>659</v>
      </c>
      <c r="JCR253" s="256" t="s">
        <v>659</v>
      </c>
      <c r="JCS253" s="256" t="s">
        <v>659</v>
      </c>
      <c r="JCT253" s="256" t="s">
        <v>659</v>
      </c>
      <c r="JCU253" s="256" t="s">
        <v>659</v>
      </c>
      <c r="JCV253" s="256" t="s">
        <v>659</v>
      </c>
      <c r="JCW253" s="256" t="s">
        <v>659</v>
      </c>
      <c r="JCX253" s="256" t="s">
        <v>659</v>
      </c>
      <c r="JCY253" s="256" t="s">
        <v>659</v>
      </c>
      <c r="JCZ253" s="256" t="s">
        <v>659</v>
      </c>
      <c r="JDA253" s="256" t="s">
        <v>659</v>
      </c>
      <c r="JDB253" s="256" t="s">
        <v>659</v>
      </c>
      <c r="JDC253" s="256" t="s">
        <v>659</v>
      </c>
      <c r="JDD253" s="256" t="s">
        <v>659</v>
      </c>
      <c r="JDE253" s="256" t="s">
        <v>659</v>
      </c>
      <c r="JDF253" s="256" t="s">
        <v>659</v>
      </c>
      <c r="JDG253" s="256" t="s">
        <v>659</v>
      </c>
      <c r="JDH253" s="256" t="s">
        <v>659</v>
      </c>
      <c r="JDI253" s="256" t="s">
        <v>659</v>
      </c>
      <c r="JDJ253" s="256" t="s">
        <v>659</v>
      </c>
      <c r="JDK253" s="256" t="s">
        <v>659</v>
      </c>
      <c r="JDL253" s="256" t="s">
        <v>659</v>
      </c>
      <c r="JDM253" s="256" t="s">
        <v>659</v>
      </c>
      <c r="JDN253" s="256" t="s">
        <v>659</v>
      </c>
      <c r="JDO253" s="256" t="s">
        <v>659</v>
      </c>
      <c r="JDP253" s="256" t="s">
        <v>659</v>
      </c>
      <c r="JDQ253" s="256" t="s">
        <v>659</v>
      </c>
      <c r="JDR253" s="256" t="s">
        <v>659</v>
      </c>
      <c r="JDS253" s="256" t="s">
        <v>659</v>
      </c>
      <c r="JDT253" s="256" t="s">
        <v>659</v>
      </c>
      <c r="JDU253" s="256" t="s">
        <v>659</v>
      </c>
      <c r="JDV253" s="256" t="s">
        <v>659</v>
      </c>
      <c r="JDW253" s="256" t="s">
        <v>659</v>
      </c>
      <c r="JDX253" s="256" t="s">
        <v>659</v>
      </c>
      <c r="JDY253" s="256" t="s">
        <v>659</v>
      </c>
      <c r="JDZ253" s="256" t="s">
        <v>659</v>
      </c>
      <c r="JEA253" s="256" t="s">
        <v>659</v>
      </c>
      <c r="JEB253" s="256" t="s">
        <v>659</v>
      </c>
      <c r="JEC253" s="256" t="s">
        <v>659</v>
      </c>
      <c r="JED253" s="256" t="s">
        <v>659</v>
      </c>
      <c r="JEE253" s="256" t="s">
        <v>659</v>
      </c>
      <c r="JEF253" s="256" t="s">
        <v>659</v>
      </c>
      <c r="JEG253" s="256" t="s">
        <v>659</v>
      </c>
      <c r="JEH253" s="256" t="s">
        <v>659</v>
      </c>
      <c r="JEI253" s="256" t="s">
        <v>659</v>
      </c>
      <c r="JEJ253" s="256" t="s">
        <v>659</v>
      </c>
      <c r="JEK253" s="256" t="s">
        <v>659</v>
      </c>
      <c r="JEL253" s="256" t="s">
        <v>659</v>
      </c>
      <c r="JEM253" s="256" t="s">
        <v>659</v>
      </c>
      <c r="JEN253" s="256" t="s">
        <v>659</v>
      </c>
      <c r="JEO253" s="256" t="s">
        <v>659</v>
      </c>
      <c r="JEP253" s="256" t="s">
        <v>659</v>
      </c>
      <c r="JEQ253" s="256" t="s">
        <v>659</v>
      </c>
      <c r="JER253" s="256" t="s">
        <v>659</v>
      </c>
      <c r="JES253" s="256" t="s">
        <v>659</v>
      </c>
      <c r="JET253" s="256" t="s">
        <v>659</v>
      </c>
      <c r="JEU253" s="256" t="s">
        <v>659</v>
      </c>
      <c r="JEV253" s="256" t="s">
        <v>659</v>
      </c>
      <c r="JEW253" s="256" t="s">
        <v>659</v>
      </c>
      <c r="JEX253" s="256" t="s">
        <v>659</v>
      </c>
      <c r="JEY253" s="256" t="s">
        <v>659</v>
      </c>
      <c r="JEZ253" s="256" t="s">
        <v>659</v>
      </c>
      <c r="JFA253" s="256" t="s">
        <v>659</v>
      </c>
      <c r="JFB253" s="256" t="s">
        <v>659</v>
      </c>
      <c r="JFC253" s="256" t="s">
        <v>659</v>
      </c>
      <c r="JFD253" s="256" t="s">
        <v>659</v>
      </c>
      <c r="JFE253" s="256" t="s">
        <v>659</v>
      </c>
      <c r="JFF253" s="256" t="s">
        <v>659</v>
      </c>
      <c r="JFG253" s="256" t="s">
        <v>659</v>
      </c>
      <c r="JFH253" s="256" t="s">
        <v>659</v>
      </c>
      <c r="JFI253" s="256" t="s">
        <v>659</v>
      </c>
      <c r="JFJ253" s="256" t="s">
        <v>659</v>
      </c>
      <c r="JFK253" s="256" t="s">
        <v>659</v>
      </c>
      <c r="JFL253" s="256" t="s">
        <v>659</v>
      </c>
      <c r="JFM253" s="256" t="s">
        <v>659</v>
      </c>
      <c r="JFN253" s="256" t="s">
        <v>659</v>
      </c>
      <c r="JFO253" s="256" t="s">
        <v>659</v>
      </c>
      <c r="JFP253" s="256" t="s">
        <v>659</v>
      </c>
      <c r="JFQ253" s="256" t="s">
        <v>659</v>
      </c>
      <c r="JFR253" s="256" t="s">
        <v>659</v>
      </c>
      <c r="JFS253" s="256" t="s">
        <v>659</v>
      </c>
      <c r="JFT253" s="256" t="s">
        <v>659</v>
      </c>
      <c r="JFU253" s="256" t="s">
        <v>659</v>
      </c>
      <c r="JFV253" s="256" t="s">
        <v>659</v>
      </c>
      <c r="JFW253" s="256" t="s">
        <v>659</v>
      </c>
      <c r="JFX253" s="256" t="s">
        <v>659</v>
      </c>
      <c r="JFY253" s="256" t="s">
        <v>659</v>
      </c>
      <c r="JFZ253" s="256" t="s">
        <v>659</v>
      </c>
      <c r="JGA253" s="256" t="s">
        <v>659</v>
      </c>
      <c r="JGB253" s="256" t="s">
        <v>659</v>
      </c>
      <c r="JGC253" s="256" t="s">
        <v>659</v>
      </c>
      <c r="JGD253" s="256" t="s">
        <v>659</v>
      </c>
      <c r="JGE253" s="256" t="s">
        <v>659</v>
      </c>
      <c r="JGF253" s="256" t="s">
        <v>659</v>
      </c>
      <c r="JGG253" s="256" t="s">
        <v>659</v>
      </c>
      <c r="JGH253" s="256" t="s">
        <v>659</v>
      </c>
      <c r="JGI253" s="256" t="s">
        <v>659</v>
      </c>
      <c r="JGJ253" s="256" t="s">
        <v>659</v>
      </c>
      <c r="JGK253" s="256" t="s">
        <v>659</v>
      </c>
      <c r="JGL253" s="256" t="s">
        <v>659</v>
      </c>
      <c r="JGM253" s="256" t="s">
        <v>659</v>
      </c>
      <c r="JGN253" s="256" t="s">
        <v>659</v>
      </c>
      <c r="JGO253" s="256" t="s">
        <v>659</v>
      </c>
      <c r="JGP253" s="256" t="s">
        <v>659</v>
      </c>
      <c r="JGQ253" s="256" t="s">
        <v>659</v>
      </c>
      <c r="JGR253" s="256" t="s">
        <v>659</v>
      </c>
      <c r="JGS253" s="256" t="s">
        <v>659</v>
      </c>
      <c r="JGT253" s="256" t="s">
        <v>659</v>
      </c>
      <c r="JGU253" s="256" t="s">
        <v>659</v>
      </c>
      <c r="JGV253" s="256" t="s">
        <v>659</v>
      </c>
      <c r="JGW253" s="256" t="s">
        <v>659</v>
      </c>
      <c r="JGX253" s="256" t="s">
        <v>659</v>
      </c>
      <c r="JGY253" s="256" t="s">
        <v>659</v>
      </c>
      <c r="JGZ253" s="256" t="s">
        <v>659</v>
      </c>
      <c r="JHA253" s="256" t="s">
        <v>659</v>
      </c>
      <c r="JHB253" s="256" t="s">
        <v>659</v>
      </c>
      <c r="JHC253" s="256" t="s">
        <v>659</v>
      </c>
      <c r="JHD253" s="256" t="s">
        <v>659</v>
      </c>
      <c r="JHE253" s="256" t="s">
        <v>659</v>
      </c>
      <c r="JHF253" s="256" t="s">
        <v>659</v>
      </c>
      <c r="JHG253" s="256" t="s">
        <v>659</v>
      </c>
      <c r="JHH253" s="256" t="s">
        <v>659</v>
      </c>
      <c r="JHI253" s="256" t="s">
        <v>659</v>
      </c>
      <c r="JHJ253" s="256" t="s">
        <v>659</v>
      </c>
      <c r="JHK253" s="256" t="s">
        <v>659</v>
      </c>
      <c r="JHL253" s="256" t="s">
        <v>659</v>
      </c>
      <c r="JHM253" s="256" t="s">
        <v>659</v>
      </c>
      <c r="JHN253" s="256" t="s">
        <v>659</v>
      </c>
      <c r="JHO253" s="256" t="s">
        <v>659</v>
      </c>
      <c r="JHP253" s="256" t="s">
        <v>659</v>
      </c>
      <c r="JHQ253" s="256" t="s">
        <v>659</v>
      </c>
      <c r="JHR253" s="256" t="s">
        <v>659</v>
      </c>
      <c r="JHS253" s="256" t="s">
        <v>659</v>
      </c>
      <c r="JHT253" s="256" t="s">
        <v>659</v>
      </c>
      <c r="JHU253" s="256" t="s">
        <v>659</v>
      </c>
      <c r="JHV253" s="256" t="s">
        <v>659</v>
      </c>
      <c r="JHW253" s="256" t="s">
        <v>659</v>
      </c>
      <c r="JHX253" s="256" t="s">
        <v>659</v>
      </c>
      <c r="JHY253" s="256" t="s">
        <v>659</v>
      </c>
      <c r="JHZ253" s="256" t="s">
        <v>659</v>
      </c>
      <c r="JIA253" s="256" t="s">
        <v>659</v>
      </c>
      <c r="JIB253" s="256" t="s">
        <v>659</v>
      </c>
      <c r="JIC253" s="256" t="s">
        <v>659</v>
      </c>
      <c r="JID253" s="256" t="s">
        <v>659</v>
      </c>
      <c r="JIE253" s="256" t="s">
        <v>659</v>
      </c>
      <c r="JIF253" s="256" t="s">
        <v>659</v>
      </c>
      <c r="JIG253" s="256" t="s">
        <v>659</v>
      </c>
      <c r="JIH253" s="256" t="s">
        <v>659</v>
      </c>
      <c r="JII253" s="256" t="s">
        <v>659</v>
      </c>
      <c r="JIJ253" s="256" t="s">
        <v>659</v>
      </c>
      <c r="JIK253" s="256" t="s">
        <v>659</v>
      </c>
      <c r="JIL253" s="256" t="s">
        <v>659</v>
      </c>
      <c r="JIM253" s="256" t="s">
        <v>659</v>
      </c>
      <c r="JIN253" s="256" t="s">
        <v>659</v>
      </c>
      <c r="JIO253" s="256" t="s">
        <v>659</v>
      </c>
      <c r="JIP253" s="256" t="s">
        <v>659</v>
      </c>
      <c r="JIQ253" s="256" t="s">
        <v>659</v>
      </c>
      <c r="JIR253" s="256" t="s">
        <v>659</v>
      </c>
      <c r="JIS253" s="256" t="s">
        <v>659</v>
      </c>
      <c r="JIT253" s="256" t="s">
        <v>659</v>
      </c>
      <c r="JIU253" s="256" t="s">
        <v>659</v>
      </c>
      <c r="JIV253" s="256" t="s">
        <v>659</v>
      </c>
      <c r="JIW253" s="256" t="s">
        <v>659</v>
      </c>
      <c r="JIX253" s="256" t="s">
        <v>659</v>
      </c>
      <c r="JIY253" s="256" t="s">
        <v>659</v>
      </c>
      <c r="JIZ253" s="256" t="s">
        <v>659</v>
      </c>
      <c r="JJA253" s="256" t="s">
        <v>659</v>
      </c>
      <c r="JJB253" s="256" t="s">
        <v>659</v>
      </c>
      <c r="JJC253" s="256" t="s">
        <v>659</v>
      </c>
      <c r="JJD253" s="256" t="s">
        <v>659</v>
      </c>
      <c r="JJE253" s="256" t="s">
        <v>659</v>
      </c>
      <c r="JJF253" s="256" t="s">
        <v>659</v>
      </c>
      <c r="JJG253" s="256" t="s">
        <v>659</v>
      </c>
      <c r="JJH253" s="256" t="s">
        <v>659</v>
      </c>
      <c r="JJI253" s="256" t="s">
        <v>659</v>
      </c>
      <c r="JJJ253" s="256" t="s">
        <v>659</v>
      </c>
      <c r="JJK253" s="256" t="s">
        <v>659</v>
      </c>
      <c r="JJL253" s="256" t="s">
        <v>659</v>
      </c>
      <c r="JJM253" s="256" t="s">
        <v>659</v>
      </c>
      <c r="JJN253" s="256" t="s">
        <v>659</v>
      </c>
      <c r="JJO253" s="256" t="s">
        <v>659</v>
      </c>
      <c r="JJP253" s="256" t="s">
        <v>659</v>
      </c>
      <c r="JJQ253" s="256" t="s">
        <v>659</v>
      </c>
      <c r="JJR253" s="256" t="s">
        <v>659</v>
      </c>
      <c r="JJS253" s="256" t="s">
        <v>659</v>
      </c>
      <c r="JJT253" s="256" t="s">
        <v>659</v>
      </c>
      <c r="JJU253" s="256" t="s">
        <v>659</v>
      </c>
      <c r="JJV253" s="256" t="s">
        <v>659</v>
      </c>
      <c r="JJW253" s="256" t="s">
        <v>659</v>
      </c>
      <c r="JJX253" s="256" t="s">
        <v>659</v>
      </c>
      <c r="JJY253" s="256" t="s">
        <v>659</v>
      </c>
      <c r="JJZ253" s="256" t="s">
        <v>659</v>
      </c>
      <c r="JKA253" s="256" t="s">
        <v>659</v>
      </c>
      <c r="JKB253" s="256" t="s">
        <v>659</v>
      </c>
      <c r="JKC253" s="256" t="s">
        <v>659</v>
      </c>
      <c r="JKD253" s="256" t="s">
        <v>659</v>
      </c>
      <c r="JKE253" s="256" t="s">
        <v>659</v>
      </c>
      <c r="JKF253" s="256" t="s">
        <v>659</v>
      </c>
      <c r="JKG253" s="256" t="s">
        <v>659</v>
      </c>
      <c r="JKH253" s="256" t="s">
        <v>659</v>
      </c>
      <c r="JKI253" s="256" t="s">
        <v>659</v>
      </c>
      <c r="JKJ253" s="256" t="s">
        <v>659</v>
      </c>
      <c r="JKK253" s="256" t="s">
        <v>659</v>
      </c>
      <c r="JKL253" s="256" t="s">
        <v>659</v>
      </c>
      <c r="JKM253" s="256" t="s">
        <v>659</v>
      </c>
      <c r="JKN253" s="256" t="s">
        <v>659</v>
      </c>
      <c r="JKO253" s="256" t="s">
        <v>659</v>
      </c>
      <c r="JKP253" s="256" t="s">
        <v>659</v>
      </c>
      <c r="JKQ253" s="256" t="s">
        <v>659</v>
      </c>
      <c r="JKR253" s="256" t="s">
        <v>659</v>
      </c>
      <c r="JKS253" s="256" t="s">
        <v>659</v>
      </c>
      <c r="JKT253" s="256" t="s">
        <v>659</v>
      </c>
      <c r="JKU253" s="256" t="s">
        <v>659</v>
      </c>
      <c r="JKV253" s="256" t="s">
        <v>659</v>
      </c>
      <c r="JKW253" s="256" t="s">
        <v>659</v>
      </c>
      <c r="JKX253" s="256" t="s">
        <v>659</v>
      </c>
      <c r="JKY253" s="256" t="s">
        <v>659</v>
      </c>
      <c r="JKZ253" s="256" t="s">
        <v>659</v>
      </c>
      <c r="JLA253" s="256" t="s">
        <v>659</v>
      </c>
      <c r="JLB253" s="256" t="s">
        <v>659</v>
      </c>
      <c r="JLC253" s="256" t="s">
        <v>659</v>
      </c>
      <c r="JLD253" s="256" t="s">
        <v>659</v>
      </c>
      <c r="JLE253" s="256" t="s">
        <v>659</v>
      </c>
      <c r="JLF253" s="256" t="s">
        <v>659</v>
      </c>
      <c r="JLG253" s="256" t="s">
        <v>659</v>
      </c>
      <c r="JLH253" s="256" t="s">
        <v>659</v>
      </c>
      <c r="JLI253" s="256" t="s">
        <v>659</v>
      </c>
      <c r="JLJ253" s="256" t="s">
        <v>659</v>
      </c>
      <c r="JLK253" s="256" t="s">
        <v>659</v>
      </c>
      <c r="JLL253" s="256" t="s">
        <v>659</v>
      </c>
      <c r="JLM253" s="256" t="s">
        <v>659</v>
      </c>
      <c r="JLN253" s="256" t="s">
        <v>659</v>
      </c>
      <c r="JLO253" s="256" t="s">
        <v>659</v>
      </c>
      <c r="JLP253" s="256" t="s">
        <v>659</v>
      </c>
      <c r="JLQ253" s="256" t="s">
        <v>659</v>
      </c>
      <c r="JLR253" s="256" t="s">
        <v>659</v>
      </c>
      <c r="JLS253" s="256" t="s">
        <v>659</v>
      </c>
      <c r="JLT253" s="256" t="s">
        <v>659</v>
      </c>
      <c r="JLU253" s="256" t="s">
        <v>659</v>
      </c>
      <c r="JLV253" s="256" t="s">
        <v>659</v>
      </c>
      <c r="JLW253" s="256" t="s">
        <v>659</v>
      </c>
      <c r="JLX253" s="256" t="s">
        <v>659</v>
      </c>
      <c r="JLY253" s="256" t="s">
        <v>659</v>
      </c>
      <c r="JLZ253" s="256" t="s">
        <v>659</v>
      </c>
      <c r="JMA253" s="256" t="s">
        <v>659</v>
      </c>
      <c r="JMB253" s="256" t="s">
        <v>659</v>
      </c>
      <c r="JMC253" s="256" t="s">
        <v>659</v>
      </c>
      <c r="JMD253" s="256" t="s">
        <v>659</v>
      </c>
      <c r="JME253" s="256" t="s">
        <v>659</v>
      </c>
      <c r="JMF253" s="256" t="s">
        <v>659</v>
      </c>
      <c r="JMG253" s="256" t="s">
        <v>659</v>
      </c>
      <c r="JMH253" s="256" t="s">
        <v>659</v>
      </c>
      <c r="JMI253" s="256" t="s">
        <v>659</v>
      </c>
      <c r="JMJ253" s="256" t="s">
        <v>659</v>
      </c>
      <c r="JMK253" s="256" t="s">
        <v>659</v>
      </c>
      <c r="JML253" s="256" t="s">
        <v>659</v>
      </c>
      <c r="JMM253" s="256" t="s">
        <v>659</v>
      </c>
      <c r="JMN253" s="256" t="s">
        <v>659</v>
      </c>
      <c r="JMO253" s="256" t="s">
        <v>659</v>
      </c>
      <c r="JMP253" s="256" t="s">
        <v>659</v>
      </c>
      <c r="JMQ253" s="256" t="s">
        <v>659</v>
      </c>
      <c r="JMR253" s="256" t="s">
        <v>659</v>
      </c>
      <c r="JMS253" s="256" t="s">
        <v>659</v>
      </c>
      <c r="JMT253" s="256" t="s">
        <v>659</v>
      </c>
      <c r="JMU253" s="256" t="s">
        <v>659</v>
      </c>
      <c r="JMV253" s="256" t="s">
        <v>659</v>
      </c>
      <c r="JMW253" s="256" t="s">
        <v>659</v>
      </c>
      <c r="JMX253" s="256" t="s">
        <v>659</v>
      </c>
      <c r="JMY253" s="256" t="s">
        <v>659</v>
      </c>
      <c r="JMZ253" s="256" t="s">
        <v>659</v>
      </c>
      <c r="JNA253" s="256" t="s">
        <v>659</v>
      </c>
      <c r="JNB253" s="256" t="s">
        <v>659</v>
      </c>
      <c r="JNC253" s="256" t="s">
        <v>659</v>
      </c>
      <c r="JND253" s="256" t="s">
        <v>659</v>
      </c>
      <c r="JNE253" s="256" t="s">
        <v>659</v>
      </c>
      <c r="JNF253" s="256" t="s">
        <v>659</v>
      </c>
      <c r="JNG253" s="256" t="s">
        <v>659</v>
      </c>
      <c r="JNH253" s="256" t="s">
        <v>659</v>
      </c>
      <c r="JNI253" s="256" t="s">
        <v>659</v>
      </c>
      <c r="JNJ253" s="256" t="s">
        <v>659</v>
      </c>
      <c r="JNK253" s="256" t="s">
        <v>659</v>
      </c>
      <c r="JNL253" s="256" t="s">
        <v>659</v>
      </c>
      <c r="JNM253" s="256" t="s">
        <v>659</v>
      </c>
      <c r="JNN253" s="256" t="s">
        <v>659</v>
      </c>
      <c r="JNO253" s="256" t="s">
        <v>659</v>
      </c>
      <c r="JNP253" s="256" t="s">
        <v>659</v>
      </c>
      <c r="JNQ253" s="256" t="s">
        <v>659</v>
      </c>
      <c r="JNR253" s="256" t="s">
        <v>659</v>
      </c>
      <c r="JNS253" s="256" t="s">
        <v>659</v>
      </c>
      <c r="JNT253" s="256" t="s">
        <v>659</v>
      </c>
      <c r="JNU253" s="256" t="s">
        <v>659</v>
      </c>
      <c r="JNV253" s="256" t="s">
        <v>659</v>
      </c>
      <c r="JNW253" s="256" t="s">
        <v>659</v>
      </c>
      <c r="JNX253" s="256" t="s">
        <v>659</v>
      </c>
      <c r="JNY253" s="256" t="s">
        <v>659</v>
      </c>
      <c r="JNZ253" s="256" t="s">
        <v>659</v>
      </c>
      <c r="JOA253" s="256" t="s">
        <v>659</v>
      </c>
      <c r="JOB253" s="256" t="s">
        <v>659</v>
      </c>
      <c r="JOC253" s="256" t="s">
        <v>659</v>
      </c>
      <c r="JOD253" s="256" t="s">
        <v>659</v>
      </c>
      <c r="JOE253" s="256" t="s">
        <v>659</v>
      </c>
      <c r="JOF253" s="256" t="s">
        <v>659</v>
      </c>
      <c r="JOG253" s="256" t="s">
        <v>659</v>
      </c>
      <c r="JOH253" s="256" t="s">
        <v>659</v>
      </c>
      <c r="JOI253" s="256" t="s">
        <v>659</v>
      </c>
      <c r="JOJ253" s="256" t="s">
        <v>659</v>
      </c>
      <c r="JOK253" s="256" t="s">
        <v>659</v>
      </c>
      <c r="JOL253" s="256" t="s">
        <v>659</v>
      </c>
      <c r="JOM253" s="256" t="s">
        <v>659</v>
      </c>
      <c r="JON253" s="256" t="s">
        <v>659</v>
      </c>
      <c r="JOO253" s="256" t="s">
        <v>659</v>
      </c>
      <c r="JOP253" s="256" t="s">
        <v>659</v>
      </c>
      <c r="JOQ253" s="256" t="s">
        <v>659</v>
      </c>
      <c r="JOR253" s="256" t="s">
        <v>659</v>
      </c>
      <c r="JOS253" s="256" t="s">
        <v>659</v>
      </c>
      <c r="JOT253" s="256" t="s">
        <v>659</v>
      </c>
      <c r="JOU253" s="256" t="s">
        <v>659</v>
      </c>
      <c r="JOV253" s="256" t="s">
        <v>659</v>
      </c>
      <c r="JOW253" s="256" t="s">
        <v>659</v>
      </c>
      <c r="JOX253" s="256" t="s">
        <v>659</v>
      </c>
      <c r="JOY253" s="256" t="s">
        <v>659</v>
      </c>
      <c r="JOZ253" s="256" t="s">
        <v>659</v>
      </c>
      <c r="JPA253" s="256" t="s">
        <v>659</v>
      </c>
      <c r="JPB253" s="256" t="s">
        <v>659</v>
      </c>
      <c r="JPC253" s="256" t="s">
        <v>659</v>
      </c>
      <c r="JPD253" s="256" t="s">
        <v>659</v>
      </c>
      <c r="JPE253" s="256" t="s">
        <v>659</v>
      </c>
      <c r="JPF253" s="256" t="s">
        <v>659</v>
      </c>
      <c r="JPG253" s="256" t="s">
        <v>659</v>
      </c>
      <c r="JPH253" s="256" t="s">
        <v>659</v>
      </c>
      <c r="JPI253" s="256" t="s">
        <v>659</v>
      </c>
      <c r="JPJ253" s="256" t="s">
        <v>659</v>
      </c>
      <c r="JPK253" s="256" t="s">
        <v>659</v>
      </c>
      <c r="JPL253" s="256" t="s">
        <v>659</v>
      </c>
      <c r="JPM253" s="256" t="s">
        <v>659</v>
      </c>
      <c r="JPN253" s="256" t="s">
        <v>659</v>
      </c>
      <c r="JPO253" s="256" t="s">
        <v>659</v>
      </c>
      <c r="JPP253" s="256" t="s">
        <v>659</v>
      </c>
      <c r="JPQ253" s="256" t="s">
        <v>659</v>
      </c>
      <c r="JPR253" s="256" t="s">
        <v>659</v>
      </c>
      <c r="JPS253" s="256" t="s">
        <v>659</v>
      </c>
      <c r="JPT253" s="256" t="s">
        <v>659</v>
      </c>
      <c r="JPU253" s="256" t="s">
        <v>659</v>
      </c>
      <c r="JPV253" s="256" t="s">
        <v>659</v>
      </c>
      <c r="JPW253" s="256" t="s">
        <v>659</v>
      </c>
      <c r="JPX253" s="256" t="s">
        <v>659</v>
      </c>
      <c r="JPY253" s="256" t="s">
        <v>659</v>
      </c>
      <c r="JPZ253" s="256" t="s">
        <v>659</v>
      </c>
      <c r="JQA253" s="256" t="s">
        <v>659</v>
      </c>
      <c r="JQB253" s="256" t="s">
        <v>659</v>
      </c>
      <c r="JQC253" s="256" t="s">
        <v>659</v>
      </c>
      <c r="JQD253" s="256" t="s">
        <v>659</v>
      </c>
      <c r="JQE253" s="256" t="s">
        <v>659</v>
      </c>
      <c r="JQF253" s="256" t="s">
        <v>659</v>
      </c>
      <c r="JQG253" s="256" t="s">
        <v>659</v>
      </c>
      <c r="JQH253" s="256" t="s">
        <v>659</v>
      </c>
      <c r="JQI253" s="256" t="s">
        <v>659</v>
      </c>
      <c r="JQJ253" s="256" t="s">
        <v>659</v>
      </c>
      <c r="JQK253" s="256" t="s">
        <v>659</v>
      </c>
      <c r="JQL253" s="256" t="s">
        <v>659</v>
      </c>
      <c r="JQM253" s="256" t="s">
        <v>659</v>
      </c>
      <c r="JQN253" s="256" t="s">
        <v>659</v>
      </c>
      <c r="JQO253" s="256" t="s">
        <v>659</v>
      </c>
      <c r="JQP253" s="256" t="s">
        <v>659</v>
      </c>
      <c r="JQQ253" s="256" t="s">
        <v>659</v>
      </c>
      <c r="JQR253" s="256" t="s">
        <v>659</v>
      </c>
      <c r="JQS253" s="256" t="s">
        <v>659</v>
      </c>
      <c r="JQT253" s="256" t="s">
        <v>659</v>
      </c>
      <c r="JQU253" s="256" t="s">
        <v>659</v>
      </c>
      <c r="JQV253" s="256" t="s">
        <v>659</v>
      </c>
      <c r="JQW253" s="256" t="s">
        <v>659</v>
      </c>
      <c r="JQX253" s="256" t="s">
        <v>659</v>
      </c>
      <c r="JQY253" s="256" t="s">
        <v>659</v>
      </c>
      <c r="JQZ253" s="256" t="s">
        <v>659</v>
      </c>
      <c r="JRA253" s="256" t="s">
        <v>659</v>
      </c>
      <c r="JRB253" s="256" t="s">
        <v>659</v>
      </c>
      <c r="JRC253" s="256" t="s">
        <v>659</v>
      </c>
      <c r="JRD253" s="256" t="s">
        <v>659</v>
      </c>
      <c r="JRE253" s="256" t="s">
        <v>659</v>
      </c>
      <c r="JRF253" s="256" t="s">
        <v>659</v>
      </c>
      <c r="JRG253" s="256" t="s">
        <v>659</v>
      </c>
      <c r="JRH253" s="256" t="s">
        <v>659</v>
      </c>
      <c r="JRI253" s="256" t="s">
        <v>659</v>
      </c>
      <c r="JRJ253" s="256" t="s">
        <v>659</v>
      </c>
      <c r="JRK253" s="256" t="s">
        <v>659</v>
      </c>
      <c r="JRL253" s="256" t="s">
        <v>659</v>
      </c>
      <c r="JRM253" s="256" t="s">
        <v>659</v>
      </c>
      <c r="JRN253" s="256" t="s">
        <v>659</v>
      </c>
      <c r="JRO253" s="256" t="s">
        <v>659</v>
      </c>
      <c r="JRP253" s="256" t="s">
        <v>659</v>
      </c>
      <c r="JRQ253" s="256" t="s">
        <v>659</v>
      </c>
      <c r="JRR253" s="256" t="s">
        <v>659</v>
      </c>
      <c r="JRS253" s="256" t="s">
        <v>659</v>
      </c>
      <c r="JRT253" s="256" t="s">
        <v>659</v>
      </c>
      <c r="JRU253" s="256" t="s">
        <v>659</v>
      </c>
      <c r="JRV253" s="256" t="s">
        <v>659</v>
      </c>
      <c r="JRW253" s="256" t="s">
        <v>659</v>
      </c>
      <c r="JRX253" s="256" t="s">
        <v>659</v>
      </c>
      <c r="JRY253" s="256" t="s">
        <v>659</v>
      </c>
      <c r="JRZ253" s="256" t="s">
        <v>659</v>
      </c>
      <c r="JSA253" s="256" t="s">
        <v>659</v>
      </c>
      <c r="JSB253" s="256" t="s">
        <v>659</v>
      </c>
      <c r="JSC253" s="256" t="s">
        <v>659</v>
      </c>
      <c r="JSD253" s="256" t="s">
        <v>659</v>
      </c>
      <c r="JSE253" s="256" t="s">
        <v>659</v>
      </c>
      <c r="JSF253" s="256" t="s">
        <v>659</v>
      </c>
      <c r="JSG253" s="256" t="s">
        <v>659</v>
      </c>
      <c r="JSH253" s="256" t="s">
        <v>659</v>
      </c>
      <c r="JSI253" s="256" t="s">
        <v>659</v>
      </c>
      <c r="JSJ253" s="256" t="s">
        <v>659</v>
      </c>
      <c r="JSK253" s="256" t="s">
        <v>659</v>
      </c>
      <c r="JSL253" s="256" t="s">
        <v>659</v>
      </c>
      <c r="JSM253" s="256" t="s">
        <v>659</v>
      </c>
      <c r="JSN253" s="256" t="s">
        <v>659</v>
      </c>
      <c r="JSO253" s="256" t="s">
        <v>659</v>
      </c>
      <c r="JSP253" s="256" t="s">
        <v>659</v>
      </c>
      <c r="JSQ253" s="256" t="s">
        <v>659</v>
      </c>
      <c r="JSR253" s="256" t="s">
        <v>659</v>
      </c>
      <c r="JSS253" s="256" t="s">
        <v>659</v>
      </c>
      <c r="JST253" s="256" t="s">
        <v>659</v>
      </c>
      <c r="JSU253" s="256" t="s">
        <v>659</v>
      </c>
      <c r="JSV253" s="256" t="s">
        <v>659</v>
      </c>
      <c r="JSW253" s="256" t="s">
        <v>659</v>
      </c>
      <c r="JSX253" s="256" t="s">
        <v>659</v>
      </c>
      <c r="JSY253" s="256" t="s">
        <v>659</v>
      </c>
      <c r="JSZ253" s="256" t="s">
        <v>659</v>
      </c>
      <c r="JTA253" s="256" t="s">
        <v>659</v>
      </c>
      <c r="JTB253" s="256" t="s">
        <v>659</v>
      </c>
      <c r="JTC253" s="256" t="s">
        <v>659</v>
      </c>
      <c r="JTD253" s="256" t="s">
        <v>659</v>
      </c>
      <c r="JTE253" s="256" t="s">
        <v>659</v>
      </c>
      <c r="JTF253" s="256" t="s">
        <v>659</v>
      </c>
      <c r="JTG253" s="256" t="s">
        <v>659</v>
      </c>
      <c r="JTH253" s="256" t="s">
        <v>659</v>
      </c>
      <c r="JTI253" s="256" t="s">
        <v>659</v>
      </c>
      <c r="JTJ253" s="256" t="s">
        <v>659</v>
      </c>
      <c r="JTK253" s="256" t="s">
        <v>659</v>
      </c>
      <c r="JTL253" s="256" t="s">
        <v>659</v>
      </c>
      <c r="JTM253" s="256" t="s">
        <v>659</v>
      </c>
      <c r="JTN253" s="256" t="s">
        <v>659</v>
      </c>
      <c r="JTO253" s="256" t="s">
        <v>659</v>
      </c>
      <c r="JTP253" s="256" t="s">
        <v>659</v>
      </c>
      <c r="JTQ253" s="256" t="s">
        <v>659</v>
      </c>
      <c r="JTR253" s="256" t="s">
        <v>659</v>
      </c>
      <c r="JTS253" s="256" t="s">
        <v>659</v>
      </c>
      <c r="JTT253" s="256" t="s">
        <v>659</v>
      </c>
      <c r="JTU253" s="256" t="s">
        <v>659</v>
      </c>
      <c r="JTV253" s="256" t="s">
        <v>659</v>
      </c>
      <c r="JTW253" s="256" t="s">
        <v>659</v>
      </c>
      <c r="JTX253" s="256" t="s">
        <v>659</v>
      </c>
      <c r="JTY253" s="256" t="s">
        <v>659</v>
      </c>
      <c r="JTZ253" s="256" t="s">
        <v>659</v>
      </c>
      <c r="JUA253" s="256" t="s">
        <v>659</v>
      </c>
      <c r="JUB253" s="256" t="s">
        <v>659</v>
      </c>
      <c r="JUC253" s="256" t="s">
        <v>659</v>
      </c>
      <c r="JUD253" s="256" t="s">
        <v>659</v>
      </c>
      <c r="JUE253" s="256" t="s">
        <v>659</v>
      </c>
      <c r="JUF253" s="256" t="s">
        <v>659</v>
      </c>
      <c r="JUG253" s="256" t="s">
        <v>659</v>
      </c>
      <c r="JUH253" s="256" t="s">
        <v>659</v>
      </c>
      <c r="JUI253" s="256" t="s">
        <v>659</v>
      </c>
      <c r="JUJ253" s="256" t="s">
        <v>659</v>
      </c>
      <c r="JUK253" s="256" t="s">
        <v>659</v>
      </c>
      <c r="JUL253" s="256" t="s">
        <v>659</v>
      </c>
      <c r="JUM253" s="256" t="s">
        <v>659</v>
      </c>
      <c r="JUN253" s="256" t="s">
        <v>659</v>
      </c>
      <c r="JUO253" s="256" t="s">
        <v>659</v>
      </c>
      <c r="JUP253" s="256" t="s">
        <v>659</v>
      </c>
      <c r="JUQ253" s="256" t="s">
        <v>659</v>
      </c>
      <c r="JUR253" s="256" t="s">
        <v>659</v>
      </c>
      <c r="JUS253" s="256" t="s">
        <v>659</v>
      </c>
      <c r="JUT253" s="256" t="s">
        <v>659</v>
      </c>
      <c r="JUU253" s="256" t="s">
        <v>659</v>
      </c>
      <c r="JUV253" s="256" t="s">
        <v>659</v>
      </c>
      <c r="JUW253" s="256" t="s">
        <v>659</v>
      </c>
      <c r="JUX253" s="256" t="s">
        <v>659</v>
      </c>
      <c r="JUY253" s="256" t="s">
        <v>659</v>
      </c>
      <c r="JUZ253" s="256" t="s">
        <v>659</v>
      </c>
      <c r="JVA253" s="256" t="s">
        <v>659</v>
      </c>
      <c r="JVB253" s="256" t="s">
        <v>659</v>
      </c>
      <c r="JVC253" s="256" t="s">
        <v>659</v>
      </c>
      <c r="JVD253" s="256" t="s">
        <v>659</v>
      </c>
      <c r="JVE253" s="256" t="s">
        <v>659</v>
      </c>
      <c r="JVF253" s="256" t="s">
        <v>659</v>
      </c>
      <c r="JVG253" s="256" t="s">
        <v>659</v>
      </c>
      <c r="JVH253" s="256" t="s">
        <v>659</v>
      </c>
      <c r="JVI253" s="256" t="s">
        <v>659</v>
      </c>
      <c r="JVJ253" s="256" t="s">
        <v>659</v>
      </c>
      <c r="JVK253" s="256" t="s">
        <v>659</v>
      </c>
      <c r="JVL253" s="256" t="s">
        <v>659</v>
      </c>
      <c r="JVM253" s="256" t="s">
        <v>659</v>
      </c>
      <c r="JVN253" s="256" t="s">
        <v>659</v>
      </c>
      <c r="JVO253" s="256" t="s">
        <v>659</v>
      </c>
      <c r="JVP253" s="256" t="s">
        <v>659</v>
      </c>
      <c r="JVQ253" s="256" t="s">
        <v>659</v>
      </c>
      <c r="JVR253" s="256" t="s">
        <v>659</v>
      </c>
      <c r="JVS253" s="256" t="s">
        <v>659</v>
      </c>
      <c r="JVT253" s="256" t="s">
        <v>659</v>
      </c>
      <c r="JVU253" s="256" t="s">
        <v>659</v>
      </c>
      <c r="JVV253" s="256" t="s">
        <v>659</v>
      </c>
      <c r="JVW253" s="256" t="s">
        <v>659</v>
      </c>
      <c r="JVX253" s="256" t="s">
        <v>659</v>
      </c>
      <c r="JVY253" s="256" t="s">
        <v>659</v>
      </c>
      <c r="JVZ253" s="256" t="s">
        <v>659</v>
      </c>
      <c r="JWA253" s="256" t="s">
        <v>659</v>
      </c>
      <c r="JWB253" s="256" t="s">
        <v>659</v>
      </c>
      <c r="JWC253" s="256" t="s">
        <v>659</v>
      </c>
      <c r="JWD253" s="256" t="s">
        <v>659</v>
      </c>
      <c r="JWE253" s="256" t="s">
        <v>659</v>
      </c>
      <c r="JWF253" s="256" t="s">
        <v>659</v>
      </c>
      <c r="JWG253" s="256" t="s">
        <v>659</v>
      </c>
      <c r="JWH253" s="256" t="s">
        <v>659</v>
      </c>
      <c r="JWI253" s="256" t="s">
        <v>659</v>
      </c>
      <c r="JWJ253" s="256" t="s">
        <v>659</v>
      </c>
      <c r="JWK253" s="256" t="s">
        <v>659</v>
      </c>
      <c r="JWL253" s="256" t="s">
        <v>659</v>
      </c>
      <c r="JWM253" s="256" t="s">
        <v>659</v>
      </c>
      <c r="JWN253" s="256" t="s">
        <v>659</v>
      </c>
      <c r="JWO253" s="256" t="s">
        <v>659</v>
      </c>
      <c r="JWP253" s="256" t="s">
        <v>659</v>
      </c>
      <c r="JWQ253" s="256" t="s">
        <v>659</v>
      </c>
      <c r="JWR253" s="256" t="s">
        <v>659</v>
      </c>
      <c r="JWS253" s="256" t="s">
        <v>659</v>
      </c>
      <c r="JWT253" s="256" t="s">
        <v>659</v>
      </c>
      <c r="JWU253" s="256" t="s">
        <v>659</v>
      </c>
      <c r="JWV253" s="256" t="s">
        <v>659</v>
      </c>
      <c r="JWW253" s="256" t="s">
        <v>659</v>
      </c>
      <c r="JWX253" s="256" t="s">
        <v>659</v>
      </c>
      <c r="JWY253" s="256" t="s">
        <v>659</v>
      </c>
      <c r="JWZ253" s="256" t="s">
        <v>659</v>
      </c>
      <c r="JXA253" s="256" t="s">
        <v>659</v>
      </c>
      <c r="JXB253" s="256" t="s">
        <v>659</v>
      </c>
      <c r="JXC253" s="256" t="s">
        <v>659</v>
      </c>
      <c r="JXD253" s="256" t="s">
        <v>659</v>
      </c>
      <c r="JXE253" s="256" t="s">
        <v>659</v>
      </c>
      <c r="JXF253" s="256" t="s">
        <v>659</v>
      </c>
      <c r="JXG253" s="256" t="s">
        <v>659</v>
      </c>
      <c r="JXH253" s="256" t="s">
        <v>659</v>
      </c>
      <c r="JXI253" s="256" t="s">
        <v>659</v>
      </c>
      <c r="JXJ253" s="256" t="s">
        <v>659</v>
      </c>
      <c r="JXK253" s="256" t="s">
        <v>659</v>
      </c>
      <c r="JXL253" s="256" t="s">
        <v>659</v>
      </c>
      <c r="JXM253" s="256" t="s">
        <v>659</v>
      </c>
      <c r="JXN253" s="256" t="s">
        <v>659</v>
      </c>
      <c r="JXO253" s="256" t="s">
        <v>659</v>
      </c>
      <c r="JXP253" s="256" t="s">
        <v>659</v>
      </c>
      <c r="JXQ253" s="256" t="s">
        <v>659</v>
      </c>
      <c r="JXR253" s="256" t="s">
        <v>659</v>
      </c>
      <c r="JXS253" s="256" t="s">
        <v>659</v>
      </c>
      <c r="JXT253" s="256" t="s">
        <v>659</v>
      </c>
      <c r="JXU253" s="256" t="s">
        <v>659</v>
      </c>
      <c r="JXV253" s="256" t="s">
        <v>659</v>
      </c>
      <c r="JXW253" s="256" t="s">
        <v>659</v>
      </c>
      <c r="JXX253" s="256" t="s">
        <v>659</v>
      </c>
      <c r="JXY253" s="256" t="s">
        <v>659</v>
      </c>
      <c r="JXZ253" s="256" t="s">
        <v>659</v>
      </c>
      <c r="JYA253" s="256" t="s">
        <v>659</v>
      </c>
      <c r="JYB253" s="256" t="s">
        <v>659</v>
      </c>
      <c r="JYC253" s="256" t="s">
        <v>659</v>
      </c>
      <c r="JYD253" s="256" t="s">
        <v>659</v>
      </c>
      <c r="JYE253" s="256" t="s">
        <v>659</v>
      </c>
      <c r="JYF253" s="256" t="s">
        <v>659</v>
      </c>
      <c r="JYG253" s="256" t="s">
        <v>659</v>
      </c>
      <c r="JYH253" s="256" t="s">
        <v>659</v>
      </c>
      <c r="JYI253" s="256" t="s">
        <v>659</v>
      </c>
      <c r="JYJ253" s="256" t="s">
        <v>659</v>
      </c>
      <c r="JYK253" s="256" t="s">
        <v>659</v>
      </c>
      <c r="JYL253" s="256" t="s">
        <v>659</v>
      </c>
      <c r="JYM253" s="256" t="s">
        <v>659</v>
      </c>
      <c r="JYN253" s="256" t="s">
        <v>659</v>
      </c>
      <c r="JYO253" s="256" t="s">
        <v>659</v>
      </c>
      <c r="JYP253" s="256" t="s">
        <v>659</v>
      </c>
      <c r="JYQ253" s="256" t="s">
        <v>659</v>
      </c>
      <c r="JYR253" s="256" t="s">
        <v>659</v>
      </c>
      <c r="JYS253" s="256" t="s">
        <v>659</v>
      </c>
      <c r="JYT253" s="256" t="s">
        <v>659</v>
      </c>
      <c r="JYU253" s="256" t="s">
        <v>659</v>
      </c>
      <c r="JYV253" s="256" t="s">
        <v>659</v>
      </c>
      <c r="JYW253" s="256" t="s">
        <v>659</v>
      </c>
      <c r="JYX253" s="256" t="s">
        <v>659</v>
      </c>
      <c r="JYY253" s="256" t="s">
        <v>659</v>
      </c>
      <c r="JYZ253" s="256" t="s">
        <v>659</v>
      </c>
      <c r="JZA253" s="256" t="s">
        <v>659</v>
      </c>
      <c r="JZB253" s="256" t="s">
        <v>659</v>
      </c>
      <c r="JZC253" s="256" t="s">
        <v>659</v>
      </c>
      <c r="JZD253" s="256" t="s">
        <v>659</v>
      </c>
      <c r="JZE253" s="256" t="s">
        <v>659</v>
      </c>
      <c r="JZF253" s="256" t="s">
        <v>659</v>
      </c>
      <c r="JZG253" s="256" t="s">
        <v>659</v>
      </c>
      <c r="JZH253" s="256" t="s">
        <v>659</v>
      </c>
      <c r="JZI253" s="256" t="s">
        <v>659</v>
      </c>
      <c r="JZJ253" s="256" t="s">
        <v>659</v>
      </c>
      <c r="JZK253" s="256" t="s">
        <v>659</v>
      </c>
      <c r="JZL253" s="256" t="s">
        <v>659</v>
      </c>
      <c r="JZM253" s="256" t="s">
        <v>659</v>
      </c>
      <c r="JZN253" s="256" t="s">
        <v>659</v>
      </c>
      <c r="JZO253" s="256" t="s">
        <v>659</v>
      </c>
      <c r="JZP253" s="256" t="s">
        <v>659</v>
      </c>
      <c r="JZQ253" s="256" t="s">
        <v>659</v>
      </c>
      <c r="JZR253" s="256" t="s">
        <v>659</v>
      </c>
      <c r="JZS253" s="256" t="s">
        <v>659</v>
      </c>
      <c r="JZT253" s="256" t="s">
        <v>659</v>
      </c>
      <c r="JZU253" s="256" t="s">
        <v>659</v>
      </c>
      <c r="JZV253" s="256" t="s">
        <v>659</v>
      </c>
      <c r="JZW253" s="256" t="s">
        <v>659</v>
      </c>
      <c r="JZX253" s="256" t="s">
        <v>659</v>
      </c>
      <c r="JZY253" s="256" t="s">
        <v>659</v>
      </c>
      <c r="JZZ253" s="256" t="s">
        <v>659</v>
      </c>
      <c r="KAA253" s="256" t="s">
        <v>659</v>
      </c>
      <c r="KAB253" s="256" t="s">
        <v>659</v>
      </c>
      <c r="KAC253" s="256" t="s">
        <v>659</v>
      </c>
      <c r="KAD253" s="256" t="s">
        <v>659</v>
      </c>
      <c r="KAE253" s="256" t="s">
        <v>659</v>
      </c>
      <c r="KAF253" s="256" t="s">
        <v>659</v>
      </c>
      <c r="KAG253" s="256" t="s">
        <v>659</v>
      </c>
      <c r="KAH253" s="256" t="s">
        <v>659</v>
      </c>
      <c r="KAI253" s="256" t="s">
        <v>659</v>
      </c>
      <c r="KAJ253" s="256" t="s">
        <v>659</v>
      </c>
      <c r="KAK253" s="256" t="s">
        <v>659</v>
      </c>
      <c r="KAL253" s="256" t="s">
        <v>659</v>
      </c>
      <c r="KAM253" s="256" t="s">
        <v>659</v>
      </c>
      <c r="KAN253" s="256" t="s">
        <v>659</v>
      </c>
      <c r="KAO253" s="256" t="s">
        <v>659</v>
      </c>
      <c r="KAP253" s="256" t="s">
        <v>659</v>
      </c>
      <c r="KAQ253" s="256" t="s">
        <v>659</v>
      </c>
      <c r="KAR253" s="256" t="s">
        <v>659</v>
      </c>
      <c r="KAS253" s="256" t="s">
        <v>659</v>
      </c>
      <c r="KAT253" s="256" t="s">
        <v>659</v>
      </c>
      <c r="KAU253" s="256" t="s">
        <v>659</v>
      </c>
      <c r="KAV253" s="256" t="s">
        <v>659</v>
      </c>
      <c r="KAW253" s="256" t="s">
        <v>659</v>
      </c>
      <c r="KAX253" s="256" t="s">
        <v>659</v>
      </c>
      <c r="KAY253" s="256" t="s">
        <v>659</v>
      </c>
      <c r="KAZ253" s="256" t="s">
        <v>659</v>
      </c>
      <c r="KBA253" s="256" t="s">
        <v>659</v>
      </c>
      <c r="KBB253" s="256" t="s">
        <v>659</v>
      </c>
      <c r="KBC253" s="256" t="s">
        <v>659</v>
      </c>
      <c r="KBD253" s="256" t="s">
        <v>659</v>
      </c>
      <c r="KBE253" s="256" t="s">
        <v>659</v>
      </c>
      <c r="KBF253" s="256" t="s">
        <v>659</v>
      </c>
      <c r="KBG253" s="256" t="s">
        <v>659</v>
      </c>
      <c r="KBH253" s="256" t="s">
        <v>659</v>
      </c>
      <c r="KBI253" s="256" t="s">
        <v>659</v>
      </c>
      <c r="KBJ253" s="256" t="s">
        <v>659</v>
      </c>
      <c r="KBK253" s="256" t="s">
        <v>659</v>
      </c>
      <c r="KBL253" s="256" t="s">
        <v>659</v>
      </c>
      <c r="KBM253" s="256" t="s">
        <v>659</v>
      </c>
      <c r="KBN253" s="256" t="s">
        <v>659</v>
      </c>
      <c r="KBO253" s="256" t="s">
        <v>659</v>
      </c>
      <c r="KBP253" s="256" t="s">
        <v>659</v>
      </c>
      <c r="KBQ253" s="256" t="s">
        <v>659</v>
      </c>
      <c r="KBR253" s="256" t="s">
        <v>659</v>
      </c>
      <c r="KBS253" s="256" t="s">
        <v>659</v>
      </c>
      <c r="KBT253" s="256" t="s">
        <v>659</v>
      </c>
      <c r="KBU253" s="256" t="s">
        <v>659</v>
      </c>
      <c r="KBV253" s="256" t="s">
        <v>659</v>
      </c>
      <c r="KBW253" s="256" t="s">
        <v>659</v>
      </c>
      <c r="KBX253" s="256" t="s">
        <v>659</v>
      </c>
      <c r="KBY253" s="256" t="s">
        <v>659</v>
      </c>
      <c r="KBZ253" s="256" t="s">
        <v>659</v>
      </c>
      <c r="KCA253" s="256" t="s">
        <v>659</v>
      </c>
      <c r="KCB253" s="256" t="s">
        <v>659</v>
      </c>
      <c r="KCC253" s="256" t="s">
        <v>659</v>
      </c>
      <c r="KCD253" s="256" t="s">
        <v>659</v>
      </c>
      <c r="KCE253" s="256" t="s">
        <v>659</v>
      </c>
      <c r="KCF253" s="256" t="s">
        <v>659</v>
      </c>
      <c r="KCG253" s="256" t="s">
        <v>659</v>
      </c>
      <c r="KCH253" s="256" t="s">
        <v>659</v>
      </c>
      <c r="KCI253" s="256" t="s">
        <v>659</v>
      </c>
      <c r="KCJ253" s="256" t="s">
        <v>659</v>
      </c>
      <c r="KCK253" s="256" t="s">
        <v>659</v>
      </c>
      <c r="KCL253" s="256" t="s">
        <v>659</v>
      </c>
      <c r="KCM253" s="256" t="s">
        <v>659</v>
      </c>
      <c r="KCN253" s="256" t="s">
        <v>659</v>
      </c>
      <c r="KCO253" s="256" t="s">
        <v>659</v>
      </c>
      <c r="KCP253" s="256" t="s">
        <v>659</v>
      </c>
      <c r="KCQ253" s="256" t="s">
        <v>659</v>
      </c>
      <c r="KCR253" s="256" t="s">
        <v>659</v>
      </c>
      <c r="KCS253" s="256" t="s">
        <v>659</v>
      </c>
      <c r="KCT253" s="256" t="s">
        <v>659</v>
      </c>
      <c r="KCU253" s="256" t="s">
        <v>659</v>
      </c>
      <c r="KCV253" s="256" t="s">
        <v>659</v>
      </c>
      <c r="KCW253" s="256" t="s">
        <v>659</v>
      </c>
      <c r="KCX253" s="256" t="s">
        <v>659</v>
      </c>
      <c r="KCY253" s="256" t="s">
        <v>659</v>
      </c>
      <c r="KCZ253" s="256" t="s">
        <v>659</v>
      </c>
      <c r="KDA253" s="256" t="s">
        <v>659</v>
      </c>
      <c r="KDB253" s="256" t="s">
        <v>659</v>
      </c>
      <c r="KDC253" s="256" t="s">
        <v>659</v>
      </c>
      <c r="KDD253" s="256" t="s">
        <v>659</v>
      </c>
      <c r="KDE253" s="256" t="s">
        <v>659</v>
      </c>
      <c r="KDF253" s="256" t="s">
        <v>659</v>
      </c>
      <c r="KDG253" s="256" t="s">
        <v>659</v>
      </c>
      <c r="KDH253" s="256" t="s">
        <v>659</v>
      </c>
      <c r="KDI253" s="256" t="s">
        <v>659</v>
      </c>
      <c r="KDJ253" s="256" t="s">
        <v>659</v>
      </c>
      <c r="KDK253" s="256" t="s">
        <v>659</v>
      </c>
      <c r="KDL253" s="256" t="s">
        <v>659</v>
      </c>
      <c r="KDM253" s="256" t="s">
        <v>659</v>
      </c>
      <c r="KDN253" s="256" t="s">
        <v>659</v>
      </c>
      <c r="KDO253" s="256" t="s">
        <v>659</v>
      </c>
      <c r="KDP253" s="256" t="s">
        <v>659</v>
      </c>
      <c r="KDQ253" s="256" t="s">
        <v>659</v>
      </c>
      <c r="KDR253" s="256" t="s">
        <v>659</v>
      </c>
      <c r="KDS253" s="256" t="s">
        <v>659</v>
      </c>
      <c r="KDT253" s="256" t="s">
        <v>659</v>
      </c>
      <c r="KDU253" s="256" t="s">
        <v>659</v>
      </c>
      <c r="KDV253" s="256" t="s">
        <v>659</v>
      </c>
      <c r="KDW253" s="256" t="s">
        <v>659</v>
      </c>
      <c r="KDX253" s="256" t="s">
        <v>659</v>
      </c>
      <c r="KDY253" s="256" t="s">
        <v>659</v>
      </c>
      <c r="KDZ253" s="256" t="s">
        <v>659</v>
      </c>
      <c r="KEA253" s="256" t="s">
        <v>659</v>
      </c>
      <c r="KEB253" s="256" t="s">
        <v>659</v>
      </c>
      <c r="KEC253" s="256" t="s">
        <v>659</v>
      </c>
      <c r="KED253" s="256" t="s">
        <v>659</v>
      </c>
      <c r="KEE253" s="256" t="s">
        <v>659</v>
      </c>
      <c r="KEF253" s="256" t="s">
        <v>659</v>
      </c>
      <c r="KEG253" s="256" t="s">
        <v>659</v>
      </c>
      <c r="KEH253" s="256" t="s">
        <v>659</v>
      </c>
      <c r="KEI253" s="256" t="s">
        <v>659</v>
      </c>
      <c r="KEJ253" s="256" t="s">
        <v>659</v>
      </c>
      <c r="KEK253" s="256" t="s">
        <v>659</v>
      </c>
      <c r="KEL253" s="256" t="s">
        <v>659</v>
      </c>
      <c r="KEM253" s="256" t="s">
        <v>659</v>
      </c>
      <c r="KEN253" s="256" t="s">
        <v>659</v>
      </c>
      <c r="KEO253" s="256" t="s">
        <v>659</v>
      </c>
      <c r="KEP253" s="256" t="s">
        <v>659</v>
      </c>
      <c r="KEQ253" s="256" t="s">
        <v>659</v>
      </c>
      <c r="KER253" s="256" t="s">
        <v>659</v>
      </c>
      <c r="KES253" s="256" t="s">
        <v>659</v>
      </c>
      <c r="KET253" s="256" t="s">
        <v>659</v>
      </c>
      <c r="KEU253" s="256" t="s">
        <v>659</v>
      </c>
      <c r="KEV253" s="256" t="s">
        <v>659</v>
      </c>
      <c r="KEW253" s="256" t="s">
        <v>659</v>
      </c>
      <c r="KEX253" s="256" t="s">
        <v>659</v>
      </c>
      <c r="KEY253" s="256" t="s">
        <v>659</v>
      </c>
      <c r="KEZ253" s="256" t="s">
        <v>659</v>
      </c>
      <c r="KFA253" s="256" t="s">
        <v>659</v>
      </c>
      <c r="KFB253" s="256" t="s">
        <v>659</v>
      </c>
      <c r="KFC253" s="256" t="s">
        <v>659</v>
      </c>
      <c r="KFD253" s="256" t="s">
        <v>659</v>
      </c>
      <c r="KFE253" s="256" t="s">
        <v>659</v>
      </c>
      <c r="KFF253" s="256" t="s">
        <v>659</v>
      </c>
      <c r="KFG253" s="256" t="s">
        <v>659</v>
      </c>
      <c r="KFH253" s="256" t="s">
        <v>659</v>
      </c>
      <c r="KFI253" s="256" t="s">
        <v>659</v>
      </c>
      <c r="KFJ253" s="256" t="s">
        <v>659</v>
      </c>
      <c r="KFK253" s="256" t="s">
        <v>659</v>
      </c>
      <c r="KFL253" s="256" t="s">
        <v>659</v>
      </c>
      <c r="KFM253" s="256" t="s">
        <v>659</v>
      </c>
      <c r="KFN253" s="256" t="s">
        <v>659</v>
      </c>
      <c r="KFO253" s="256" t="s">
        <v>659</v>
      </c>
      <c r="KFP253" s="256" t="s">
        <v>659</v>
      </c>
      <c r="KFQ253" s="256" t="s">
        <v>659</v>
      </c>
      <c r="KFR253" s="256" t="s">
        <v>659</v>
      </c>
      <c r="KFS253" s="256" t="s">
        <v>659</v>
      </c>
      <c r="KFT253" s="256" t="s">
        <v>659</v>
      </c>
      <c r="KFU253" s="256" t="s">
        <v>659</v>
      </c>
      <c r="KFV253" s="256" t="s">
        <v>659</v>
      </c>
      <c r="KFW253" s="256" t="s">
        <v>659</v>
      </c>
      <c r="KFX253" s="256" t="s">
        <v>659</v>
      </c>
      <c r="KFY253" s="256" t="s">
        <v>659</v>
      </c>
      <c r="KFZ253" s="256" t="s">
        <v>659</v>
      </c>
      <c r="KGA253" s="256" t="s">
        <v>659</v>
      </c>
      <c r="KGB253" s="256" t="s">
        <v>659</v>
      </c>
      <c r="KGC253" s="256" t="s">
        <v>659</v>
      </c>
      <c r="KGD253" s="256" t="s">
        <v>659</v>
      </c>
      <c r="KGE253" s="256" t="s">
        <v>659</v>
      </c>
      <c r="KGF253" s="256" t="s">
        <v>659</v>
      </c>
      <c r="KGG253" s="256" t="s">
        <v>659</v>
      </c>
      <c r="KGH253" s="256" t="s">
        <v>659</v>
      </c>
      <c r="KGI253" s="256" t="s">
        <v>659</v>
      </c>
      <c r="KGJ253" s="256" t="s">
        <v>659</v>
      </c>
      <c r="KGK253" s="256" t="s">
        <v>659</v>
      </c>
      <c r="KGL253" s="256" t="s">
        <v>659</v>
      </c>
      <c r="KGM253" s="256" t="s">
        <v>659</v>
      </c>
      <c r="KGN253" s="256" t="s">
        <v>659</v>
      </c>
      <c r="KGO253" s="256" t="s">
        <v>659</v>
      </c>
      <c r="KGP253" s="256" t="s">
        <v>659</v>
      </c>
      <c r="KGQ253" s="256" t="s">
        <v>659</v>
      </c>
      <c r="KGR253" s="256" t="s">
        <v>659</v>
      </c>
      <c r="KGS253" s="256" t="s">
        <v>659</v>
      </c>
      <c r="KGT253" s="256" t="s">
        <v>659</v>
      </c>
      <c r="KGU253" s="256" t="s">
        <v>659</v>
      </c>
      <c r="KGV253" s="256" t="s">
        <v>659</v>
      </c>
      <c r="KGW253" s="256" t="s">
        <v>659</v>
      </c>
      <c r="KGX253" s="256" t="s">
        <v>659</v>
      </c>
      <c r="KGY253" s="256" t="s">
        <v>659</v>
      </c>
      <c r="KGZ253" s="256" t="s">
        <v>659</v>
      </c>
      <c r="KHA253" s="256" t="s">
        <v>659</v>
      </c>
      <c r="KHB253" s="256" t="s">
        <v>659</v>
      </c>
      <c r="KHC253" s="256" t="s">
        <v>659</v>
      </c>
      <c r="KHD253" s="256" t="s">
        <v>659</v>
      </c>
      <c r="KHE253" s="256" t="s">
        <v>659</v>
      </c>
      <c r="KHF253" s="256" t="s">
        <v>659</v>
      </c>
      <c r="KHG253" s="256" t="s">
        <v>659</v>
      </c>
      <c r="KHH253" s="256" t="s">
        <v>659</v>
      </c>
      <c r="KHI253" s="256" t="s">
        <v>659</v>
      </c>
      <c r="KHJ253" s="256" t="s">
        <v>659</v>
      </c>
      <c r="KHK253" s="256" t="s">
        <v>659</v>
      </c>
      <c r="KHL253" s="256" t="s">
        <v>659</v>
      </c>
      <c r="KHM253" s="256" t="s">
        <v>659</v>
      </c>
      <c r="KHN253" s="256" t="s">
        <v>659</v>
      </c>
      <c r="KHO253" s="256" t="s">
        <v>659</v>
      </c>
      <c r="KHP253" s="256" t="s">
        <v>659</v>
      </c>
      <c r="KHQ253" s="256" t="s">
        <v>659</v>
      </c>
      <c r="KHR253" s="256" t="s">
        <v>659</v>
      </c>
      <c r="KHS253" s="256" t="s">
        <v>659</v>
      </c>
      <c r="KHT253" s="256" t="s">
        <v>659</v>
      </c>
      <c r="KHU253" s="256" t="s">
        <v>659</v>
      </c>
      <c r="KHV253" s="256" t="s">
        <v>659</v>
      </c>
      <c r="KHW253" s="256" t="s">
        <v>659</v>
      </c>
      <c r="KHX253" s="256" t="s">
        <v>659</v>
      </c>
      <c r="KHY253" s="256" t="s">
        <v>659</v>
      </c>
      <c r="KHZ253" s="256" t="s">
        <v>659</v>
      </c>
      <c r="KIA253" s="256" t="s">
        <v>659</v>
      </c>
      <c r="KIB253" s="256" t="s">
        <v>659</v>
      </c>
      <c r="KIC253" s="256" t="s">
        <v>659</v>
      </c>
      <c r="KID253" s="256" t="s">
        <v>659</v>
      </c>
      <c r="KIE253" s="256" t="s">
        <v>659</v>
      </c>
      <c r="KIF253" s="256" t="s">
        <v>659</v>
      </c>
      <c r="KIG253" s="256" t="s">
        <v>659</v>
      </c>
      <c r="KIH253" s="256" t="s">
        <v>659</v>
      </c>
      <c r="KII253" s="256" t="s">
        <v>659</v>
      </c>
      <c r="KIJ253" s="256" t="s">
        <v>659</v>
      </c>
      <c r="KIK253" s="256" t="s">
        <v>659</v>
      </c>
      <c r="KIL253" s="256" t="s">
        <v>659</v>
      </c>
      <c r="KIM253" s="256" t="s">
        <v>659</v>
      </c>
      <c r="KIN253" s="256" t="s">
        <v>659</v>
      </c>
      <c r="KIO253" s="256" t="s">
        <v>659</v>
      </c>
      <c r="KIP253" s="256" t="s">
        <v>659</v>
      </c>
      <c r="KIQ253" s="256" t="s">
        <v>659</v>
      </c>
      <c r="KIR253" s="256" t="s">
        <v>659</v>
      </c>
      <c r="KIS253" s="256" t="s">
        <v>659</v>
      </c>
      <c r="KIT253" s="256" t="s">
        <v>659</v>
      </c>
      <c r="KIU253" s="256" t="s">
        <v>659</v>
      </c>
      <c r="KIV253" s="256" t="s">
        <v>659</v>
      </c>
      <c r="KIW253" s="256" t="s">
        <v>659</v>
      </c>
      <c r="KIX253" s="256" t="s">
        <v>659</v>
      </c>
      <c r="KIY253" s="256" t="s">
        <v>659</v>
      </c>
      <c r="KIZ253" s="256" t="s">
        <v>659</v>
      </c>
      <c r="KJA253" s="256" t="s">
        <v>659</v>
      </c>
      <c r="KJB253" s="256" t="s">
        <v>659</v>
      </c>
      <c r="KJC253" s="256" t="s">
        <v>659</v>
      </c>
      <c r="KJD253" s="256" t="s">
        <v>659</v>
      </c>
      <c r="KJE253" s="256" t="s">
        <v>659</v>
      </c>
      <c r="KJF253" s="256" t="s">
        <v>659</v>
      </c>
      <c r="KJG253" s="256" t="s">
        <v>659</v>
      </c>
      <c r="KJH253" s="256" t="s">
        <v>659</v>
      </c>
      <c r="KJI253" s="256" t="s">
        <v>659</v>
      </c>
      <c r="KJJ253" s="256" t="s">
        <v>659</v>
      </c>
      <c r="KJK253" s="256" t="s">
        <v>659</v>
      </c>
      <c r="KJL253" s="256" t="s">
        <v>659</v>
      </c>
      <c r="KJM253" s="256" t="s">
        <v>659</v>
      </c>
      <c r="KJN253" s="256" t="s">
        <v>659</v>
      </c>
      <c r="KJO253" s="256" t="s">
        <v>659</v>
      </c>
      <c r="KJP253" s="256" t="s">
        <v>659</v>
      </c>
      <c r="KJQ253" s="256" t="s">
        <v>659</v>
      </c>
      <c r="KJR253" s="256" t="s">
        <v>659</v>
      </c>
      <c r="KJS253" s="256" t="s">
        <v>659</v>
      </c>
      <c r="KJT253" s="256" t="s">
        <v>659</v>
      </c>
      <c r="KJU253" s="256" t="s">
        <v>659</v>
      </c>
      <c r="KJV253" s="256" t="s">
        <v>659</v>
      </c>
      <c r="KJW253" s="256" t="s">
        <v>659</v>
      </c>
      <c r="KJX253" s="256" t="s">
        <v>659</v>
      </c>
      <c r="KJY253" s="256" t="s">
        <v>659</v>
      </c>
      <c r="KJZ253" s="256" t="s">
        <v>659</v>
      </c>
      <c r="KKA253" s="256" t="s">
        <v>659</v>
      </c>
      <c r="KKB253" s="256" t="s">
        <v>659</v>
      </c>
      <c r="KKC253" s="256" t="s">
        <v>659</v>
      </c>
      <c r="KKD253" s="256" t="s">
        <v>659</v>
      </c>
      <c r="KKE253" s="256" t="s">
        <v>659</v>
      </c>
      <c r="KKF253" s="256" t="s">
        <v>659</v>
      </c>
      <c r="KKG253" s="256" t="s">
        <v>659</v>
      </c>
      <c r="KKH253" s="256" t="s">
        <v>659</v>
      </c>
      <c r="KKI253" s="256" t="s">
        <v>659</v>
      </c>
      <c r="KKJ253" s="256" t="s">
        <v>659</v>
      </c>
      <c r="KKK253" s="256" t="s">
        <v>659</v>
      </c>
      <c r="KKL253" s="256" t="s">
        <v>659</v>
      </c>
      <c r="KKM253" s="256" t="s">
        <v>659</v>
      </c>
      <c r="KKN253" s="256" t="s">
        <v>659</v>
      </c>
      <c r="KKO253" s="256" t="s">
        <v>659</v>
      </c>
      <c r="KKP253" s="256" t="s">
        <v>659</v>
      </c>
      <c r="KKQ253" s="256" t="s">
        <v>659</v>
      </c>
      <c r="KKR253" s="256" t="s">
        <v>659</v>
      </c>
      <c r="KKS253" s="256" t="s">
        <v>659</v>
      </c>
      <c r="KKT253" s="256" t="s">
        <v>659</v>
      </c>
      <c r="KKU253" s="256" t="s">
        <v>659</v>
      </c>
      <c r="KKV253" s="256" t="s">
        <v>659</v>
      </c>
      <c r="KKW253" s="256" t="s">
        <v>659</v>
      </c>
      <c r="KKX253" s="256" t="s">
        <v>659</v>
      </c>
      <c r="KKY253" s="256" t="s">
        <v>659</v>
      </c>
      <c r="KKZ253" s="256" t="s">
        <v>659</v>
      </c>
      <c r="KLA253" s="256" t="s">
        <v>659</v>
      </c>
      <c r="KLB253" s="256" t="s">
        <v>659</v>
      </c>
      <c r="KLC253" s="256" t="s">
        <v>659</v>
      </c>
      <c r="KLD253" s="256" t="s">
        <v>659</v>
      </c>
      <c r="KLE253" s="256" t="s">
        <v>659</v>
      </c>
      <c r="KLF253" s="256" t="s">
        <v>659</v>
      </c>
      <c r="KLG253" s="256" t="s">
        <v>659</v>
      </c>
      <c r="KLH253" s="256" t="s">
        <v>659</v>
      </c>
      <c r="KLI253" s="256" t="s">
        <v>659</v>
      </c>
      <c r="KLJ253" s="256" t="s">
        <v>659</v>
      </c>
      <c r="KLK253" s="256" t="s">
        <v>659</v>
      </c>
      <c r="KLL253" s="256" t="s">
        <v>659</v>
      </c>
      <c r="KLM253" s="256" t="s">
        <v>659</v>
      </c>
      <c r="KLN253" s="256" t="s">
        <v>659</v>
      </c>
      <c r="KLO253" s="256" t="s">
        <v>659</v>
      </c>
      <c r="KLP253" s="256" t="s">
        <v>659</v>
      </c>
      <c r="KLQ253" s="256" t="s">
        <v>659</v>
      </c>
      <c r="KLR253" s="256" t="s">
        <v>659</v>
      </c>
      <c r="KLS253" s="256" t="s">
        <v>659</v>
      </c>
      <c r="KLT253" s="256" t="s">
        <v>659</v>
      </c>
      <c r="KLU253" s="256" t="s">
        <v>659</v>
      </c>
      <c r="KLV253" s="256" t="s">
        <v>659</v>
      </c>
      <c r="KLW253" s="256" t="s">
        <v>659</v>
      </c>
      <c r="KLX253" s="256" t="s">
        <v>659</v>
      </c>
      <c r="KLY253" s="256" t="s">
        <v>659</v>
      </c>
      <c r="KLZ253" s="256" t="s">
        <v>659</v>
      </c>
      <c r="KMA253" s="256" t="s">
        <v>659</v>
      </c>
      <c r="KMB253" s="256" t="s">
        <v>659</v>
      </c>
      <c r="KMC253" s="256" t="s">
        <v>659</v>
      </c>
      <c r="KMD253" s="256" t="s">
        <v>659</v>
      </c>
      <c r="KME253" s="256" t="s">
        <v>659</v>
      </c>
      <c r="KMF253" s="256" t="s">
        <v>659</v>
      </c>
      <c r="KMG253" s="256" t="s">
        <v>659</v>
      </c>
      <c r="KMH253" s="256" t="s">
        <v>659</v>
      </c>
      <c r="KMI253" s="256" t="s">
        <v>659</v>
      </c>
      <c r="KMJ253" s="256" t="s">
        <v>659</v>
      </c>
      <c r="KMK253" s="256" t="s">
        <v>659</v>
      </c>
      <c r="KML253" s="256" t="s">
        <v>659</v>
      </c>
      <c r="KMM253" s="256" t="s">
        <v>659</v>
      </c>
      <c r="KMN253" s="256" t="s">
        <v>659</v>
      </c>
      <c r="KMO253" s="256" t="s">
        <v>659</v>
      </c>
      <c r="KMP253" s="256" t="s">
        <v>659</v>
      </c>
      <c r="KMQ253" s="256" t="s">
        <v>659</v>
      </c>
      <c r="KMR253" s="256" t="s">
        <v>659</v>
      </c>
      <c r="KMS253" s="256" t="s">
        <v>659</v>
      </c>
      <c r="KMT253" s="256" t="s">
        <v>659</v>
      </c>
      <c r="KMU253" s="256" t="s">
        <v>659</v>
      </c>
      <c r="KMV253" s="256" t="s">
        <v>659</v>
      </c>
      <c r="KMW253" s="256" t="s">
        <v>659</v>
      </c>
      <c r="KMX253" s="256" t="s">
        <v>659</v>
      </c>
      <c r="KMY253" s="256" t="s">
        <v>659</v>
      </c>
      <c r="KMZ253" s="256" t="s">
        <v>659</v>
      </c>
      <c r="KNA253" s="256" t="s">
        <v>659</v>
      </c>
      <c r="KNB253" s="256" t="s">
        <v>659</v>
      </c>
      <c r="KNC253" s="256" t="s">
        <v>659</v>
      </c>
      <c r="KND253" s="256" t="s">
        <v>659</v>
      </c>
      <c r="KNE253" s="256" t="s">
        <v>659</v>
      </c>
      <c r="KNF253" s="256" t="s">
        <v>659</v>
      </c>
      <c r="KNG253" s="256" t="s">
        <v>659</v>
      </c>
      <c r="KNH253" s="256" t="s">
        <v>659</v>
      </c>
      <c r="KNI253" s="256" t="s">
        <v>659</v>
      </c>
      <c r="KNJ253" s="256" t="s">
        <v>659</v>
      </c>
      <c r="KNK253" s="256" t="s">
        <v>659</v>
      </c>
      <c r="KNL253" s="256" t="s">
        <v>659</v>
      </c>
      <c r="KNM253" s="256" t="s">
        <v>659</v>
      </c>
      <c r="KNN253" s="256" t="s">
        <v>659</v>
      </c>
      <c r="KNO253" s="256" t="s">
        <v>659</v>
      </c>
      <c r="KNP253" s="256" t="s">
        <v>659</v>
      </c>
      <c r="KNQ253" s="256" t="s">
        <v>659</v>
      </c>
      <c r="KNR253" s="256" t="s">
        <v>659</v>
      </c>
      <c r="KNS253" s="256" t="s">
        <v>659</v>
      </c>
      <c r="KNT253" s="256" t="s">
        <v>659</v>
      </c>
      <c r="KNU253" s="256" t="s">
        <v>659</v>
      </c>
      <c r="KNV253" s="256" t="s">
        <v>659</v>
      </c>
      <c r="KNW253" s="256" t="s">
        <v>659</v>
      </c>
      <c r="KNX253" s="256" t="s">
        <v>659</v>
      </c>
      <c r="KNY253" s="256" t="s">
        <v>659</v>
      </c>
      <c r="KNZ253" s="256" t="s">
        <v>659</v>
      </c>
      <c r="KOA253" s="256" t="s">
        <v>659</v>
      </c>
      <c r="KOB253" s="256" t="s">
        <v>659</v>
      </c>
      <c r="KOC253" s="256" t="s">
        <v>659</v>
      </c>
      <c r="KOD253" s="256" t="s">
        <v>659</v>
      </c>
      <c r="KOE253" s="256" t="s">
        <v>659</v>
      </c>
      <c r="KOF253" s="256" t="s">
        <v>659</v>
      </c>
      <c r="KOG253" s="256" t="s">
        <v>659</v>
      </c>
      <c r="KOH253" s="256" t="s">
        <v>659</v>
      </c>
      <c r="KOI253" s="256" t="s">
        <v>659</v>
      </c>
      <c r="KOJ253" s="256" t="s">
        <v>659</v>
      </c>
      <c r="KOK253" s="256" t="s">
        <v>659</v>
      </c>
      <c r="KOL253" s="256" t="s">
        <v>659</v>
      </c>
      <c r="KOM253" s="256" t="s">
        <v>659</v>
      </c>
      <c r="KON253" s="256" t="s">
        <v>659</v>
      </c>
      <c r="KOO253" s="256" t="s">
        <v>659</v>
      </c>
      <c r="KOP253" s="256" t="s">
        <v>659</v>
      </c>
      <c r="KOQ253" s="256" t="s">
        <v>659</v>
      </c>
      <c r="KOR253" s="256" t="s">
        <v>659</v>
      </c>
      <c r="KOS253" s="256" t="s">
        <v>659</v>
      </c>
      <c r="KOT253" s="256" t="s">
        <v>659</v>
      </c>
      <c r="KOU253" s="256" t="s">
        <v>659</v>
      </c>
      <c r="KOV253" s="256" t="s">
        <v>659</v>
      </c>
      <c r="KOW253" s="256" t="s">
        <v>659</v>
      </c>
      <c r="KOX253" s="256" t="s">
        <v>659</v>
      </c>
      <c r="KOY253" s="256" t="s">
        <v>659</v>
      </c>
      <c r="KOZ253" s="256" t="s">
        <v>659</v>
      </c>
      <c r="KPA253" s="256" t="s">
        <v>659</v>
      </c>
      <c r="KPB253" s="256" t="s">
        <v>659</v>
      </c>
      <c r="KPC253" s="256" t="s">
        <v>659</v>
      </c>
      <c r="KPD253" s="256" t="s">
        <v>659</v>
      </c>
      <c r="KPE253" s="256" t="s">
        <v>659</v>
      </c>
      <c r="KPF253" s="256" t="s">
        <v>659</v>
      </c>
      <c r="KPG253" s="256" t="s">
        <v>659</v>
      </c>
      <c r="KPH253" s="256" t="s">
        <v>659</v>
      </c>
      <c r="KPI253" s="256" t="s">
        <v>659</v>
      </c>
      <c r="KPJ253" s="256" t="s">
        <v>659</v>
      </c>
      <c r="KPK253" s="256" t="s">
        <v>659</v>
      </c>
      <c r="KPL253" s="256" t="s">
        <v>659</v>
      </c>
      <c r="KPM253" s="256" t="s">
        <v>659</v>
      </c>
      <c r="KPN253" s="256" t="s">
        <v>659</v>
      </c>
      <c r="KPO253" s="256" t="s">
        <v>659</v>
      </c>
      <c r="KPP253" s="256" t="s">
        <v>659</v>
      </c>
      <c r="KPQ253" s="256" t="s">
        <v>659</v>
      </c>
      <c r="KPR253" s="256" t="s">
        <v>659</v>
      </c>
      <c r="KPS253" s="256" t="s">
        <v>659</v>
      </c>
      <c r="KPT253" s="256" t="s">
        <v>659</v>
      </c>
      <c r="KPU253" s="256" t="s">
        <v>659</v>
      </c>
      <c r="KPV253" s="256" t="s">
        <v>659</v>
      </c>
      <c r="KPW253" s="256" t="s">
        <v>659</v>
      </c>
      <c r="KPX253" s="256" t="s">
        <v>659</v>
      </c>
      <c r="KPY253" s="256" t="s">
        <v>659</v>
      </c>
      <c r="KPZ253" s="256" t="s">
        <v>659</v>
      </c>
      <c r="KQA253" s="256" t="s">
        <v>659</v>
      </c>
      <c r="KQB253" s="256" t="s">
        <v>659</v>
      </c>
      <c r="KQC253" s="256" t="s">
        <v>659</v>
      </c>
      <c r="KQD253" s="256" t="s">
        <v>659</v>
      </c>
      <c r="KQE253" s="256" t="s">
        <v>659</v>
      </c>
      <c r="KQF253" s="256" t="s">
        <v>659</v>
      </c>
      <c r="KQG253" s="256" t="s">
        <v>659</v>
      </c>
      <c r="KQH253" s="256" t="s">
        <v>659</v>
      </c>
      <c r="KQI253" s="256" t="s">
        <v>659</v>
      </c>
      <c r="KQJ253" s="256" t="s">
        <v>659</v>
      </c>
      <c r="KQK253" s="256" t="s">
        <v>659</v>
      </c>
      <c r="KQL253" s="256" t="s">
        <v>659</v>
      </c>
      <c r="KQM253" s="256" t="s">
        <v>659</v>
      </c>
      <c r="KQN253" s="256" t="s">
        <v>659</v>
      </c>
      <c r="KQO253" s="256" t="s">
        <v>659</v>
      </c>
      <c r="KQP253" s="256" t="s">
        <v>659</v>
      </c>
      <c r="KQQ253" s="256" t="s">
        <v>659</v>
      </c>
      <c r="KQR253" s="256" t="s">
        <v>659</v>
      </c>
      <c r="KQS253" s="256" t="s">
        <v>659</v>
      </c>
      <c r="KQT253" s="256" t="s">
        <v>659</v>
      </c>
      <c r="KQU253" s="256" t="s">
        <v>659</v>
      </c>
      <c r="KQV253" s="256" t="s">
        <v>659</v>
      </c>
      <c r="KQW253" s="256" t="s">
        <v>659</v>
      </c>
      <c r="KQX253" s="256" t="s">
        <v>659</v>
      </c>
      <c r="KQY253" s="256" t="s">
        <v>659</v>
      </c>
      <c r="KQZ253" s="256" t="s">
        <v>659</v>
      </c>
      <c r="KRA253" s="256" t="s">
        <v>659</v>
      </c>
      <c r="KRB253" s="256" t="s">
        <v>659</v>
      </c>
      <c r="KRC253" s="256" t="s">
        <v>659</v>
      </c>
      <c r="KRD253" s="256" t="s">
        <v>659</v>
      </c>
      <c r="KRE253" s="256" t="s">
        <v>659</v>
      </c>
      <c r="KRF253" s="256" t="s">
        <v>659</v>
      </c>
      <c r="KRG253" s="256" t="s">
        <v>659</v>
      </c>
      <c r="KRH253" s="256" t="s">
        <v>659</v>
      </c>
      <c r="KRI253" s="256" t="s">
        <v>659</v>
      </c>
      <c r="KRJ253" s="256" t="s">
        <v>659</v>
      </c>
      <c r="KRK253" s="256" t="s">
        <v>659</v>
      </c>
      <c r="KRL253" s="256" t="s">
        <v>659</v>
      </c>
      <c r="KRM253" s="256" t="s">
        <v>659</v>
      </c>
      <c r="KRN253" s="256" t="s">
        <v>659</v>
      </c>
      <c r="KRO253" s="256" t="s">
        <v>659</v>
      </c>
      <c r="KRP253" s="256" t="s">
        <v>659</v>
      </c>
      <c r="KRQ253" s="256" t="s">
        <v>659</v>
      </c>
      <c r="KRR253" s="256" t="s">
        <v>659</v>
      </c>
      <c r="KRS253" s="256" t="s">
        <v>659</v>
      </c>
      <c r="KRT253" s="256" t="s">
        <v>659</v>
      </c>
      <c r="KRU253" s="256" t="s">
        <v>659</v>
      </c>
      <c r="KRV253" s="256" t="s">
        <v>659</v>
      </c>
      <c r="KRW253" s="256" t="s">
        <v>659</v>
      </c>
      <c r="KRX253" s="256" t="s">
        <v>659</v>
      </c>
      <c r="KRY253" s="256" t="s">
        <v>659</v>
      </c>
      <c r="KRZ253" s="256" t="s">
        <v>659</v>
      </c>
      <c r="KSA253" s="256" t="s">
        <v>659</v>
      </c>
      <c r="KSB253" s="256" t="s">
        <v>659</v>
      </c>
      <c r="KSC253" s="256" t="s">
        <v>659</v>
      </c>
      <c r="KSD253" s="256" t="s">
        <v>659</v>
      </c>
      <c r="KSE253" s="256" t="s">
        <v>659</v>
      </c>
      <c r="KSF253" s="256" t="s">
        <v>659</v>
      </c>
      <c r="KSG253" s="256" t="s">
        <v>659</v>
      </c>
      <c r="KSH253" s="256" t="s">
        <v>659</v>
      </c>
      <c r="KSI253" s="256" t="s">
        <v>659</v>
      </c>
      <c r="KSJ253" s="256" t="s">
        <v>659</v>
      </c>
      <c r="KSK253" s="256" t="s">
        <v>659</v>
      </c>
      <c r="KSL253" s="256" t="s">
        <v>659</v>
      </c>
      <c r="KSM253" s="256" t="s">
        <v>659</v>
      </c>
      <c r="KSN253" s="256" t="s">
        <v>659</v>
      </c>
      <c r="KSO253" s="256" t="s">
        <v>659</v>
      </c>
      <c r="KSP253" s="256" t="s">
        <v>659</v>
      </c>
      <c r="KSQ253" s="256" t="s">
        <v>659</v>
      </c>
      <c r="KSR253" s="256" t="s">
        <v>659</v>
      </c>
      <c r="KSS253" s="256" t="s">
        <v>659</v>
      </c>
      <c r="KST253" s="256" t="s">
        <v>659</v>
      </c>
      <c r="KSU253" s="256" t="s">
        <v>659</v>
      </c>
      <c r="KSV253" s="256" t="s">
        <v>659</v>
      </c>
      <c r="KSW253" s="256" t="s">
        <v>659</v>
      </c>
      <c r="KSX253" s="256" t="s">
        <v>659</v>
      </c>
      <c r="KSY253" s="256" t="s">
        <v>659</v>
      </c>
      <c r="KSZ253" s="256" t="s">
        <v>659</v>
      </c>
      <c r="KTA253" s="256" t="s">
        <v>659</v>
      </c>
      <c r="KTB253" s="256" t="s">
        <v>659</v>
      </c>
      <c r="KTC253" s="256" t="s">
        <v>659</v>
      </c>
      <c r="KTD253" s="256" t="s">
        <v>659</v>
      </c>
      <c r="KTE253" s="256" t="s">
        <v>659</v>
      </c>
      <c r="KTF253" s="256" t="s">
        <v>659</v>
      </c>
      <c r="KTG253" s="256" t="s">
        <v>659</v>
      </c>
      <c r="KTH253" s="256" t="s">
        <v>659</v>
      </c>
      <c r="KTI253" s="256" t="s">
        <v>659</v>
      </c>
      <c r="KTJ253" s="256" t="s">
        <v>659</v>
      </c>
      <c r="KTK253" s="256" t="s">
        <v>659</v>
      </c>
      <c r="KTL253" s="256" t="s">
        <v>659</v>
      </c>
      <c r="KTM253" s="256" t="s">
        <v>659</v>
      </c>
      <c r="KTN253" s="256" t="s">
        <v>659</v>
      </c>
      <c r="KTO253" s="256" t="s">
        <v>659</v>
      </c>
      <c r="KTP253" s="256" t="s">
        <v>659</v>
      </c>
      <c r="KTQ253" s="256" t="s">
        <v>659</v>
      </c>
      <c r="KTR253" s="256" t="s">
        <v>659</v>
      </c>
      <c r="KTS253" s="256" t="s">
        <v>659</v>
      </c>
      <c r="KTT253" s="256" t="s">
        <v>659</v>
      </c>
      <c r="KTU253" s="256" t="s">
        <v>659</v>
      </c>
      <c r="KTV253" s="256" t="s">
        <v>659</v>
      </c>
      <c r="KTW253" s="256" t="s">
        <v>659</v>
      </c>
      <c r="KTX253" s="256" t="s">
        <v>659</v>
      </c>
      <c r="KTY253" s="256" t="s">
        <v>659</v>
      </c>
      <c r="KTZ253" s="256" t="s">
        <v>659</v>
      </c>
      <c r="KUA253" s="256" t="s">
        <v>659</v>
      </c>
      <c r="KUB253" s="256" t="s">
        <v>659</v>
      </c>
      <c r="KUC253" s="256" t="s">
        <v>659</v>
      </c>
      <c r="KUD253" s="256" t="s">
        <v>659</v>
      </c>
      <c r="KUE253" s="256" t="s">
        <v>659</v>
      </c>
      <c r="KUF253" s="256" t="s">
        <v>659</v>
      </c>
      <c r="KUG253" s="256" t="s">
        <v>659</v>
      </c>
      <c r="KUH253" s="256" t="s">
        <v>659</v>
      </c>
      <c r="KUI253" s="256" t="s">
        <v>659</v>
      </c>
      <c r="KUJ253" s="256" t="s">
        <v>659</v>
      </c>
      <c r="KUK253" s="256" t="s">
        <v>659</v>
      </c>
      <c r="KUL253" s="256" t="s">
        <v>659</v>
      </c>
      <c r="KUM253" s="256" t="s">
        <v>659</v>
      </c>
      <c r="KUN253" s="256" t="s">
        <v>659</v>
      </c>
      <c r="KUO253" s="256" t="s">
        <v>659</v>
      </c>
      <c r="KUP253" s="256" t="s">
        <v>659</v>
      </c>
      <c r="KUQ253" s="256" t="s">
        <v>659</v>
      </c>
      <c r="KUR253" s="256" t="s">
        <v>659</v>
      </c>
      <c r="KUS253" s="256" t="s">
        <v>659</v>
      </c>
      <c r="KUT253" s="256" t="s">
        <v>659</v>
      </c>
      <c r="KUU253" s="256" t="s">
        <v>659</v>
      </c>
      <c r="KUV253" s="256" t="s">
        <v>659</v>
      </c>
      <c r="KUW253" s="256" t="s">
        <v>659</v>
      </c>
      <c r="KUX253" s="256" t="s">
        <v>659</v>
      </c>
      <c r="KUY253" s="256" t="s">
        <v>659</v>
      </c>
      <c r="KUZ253" s="256" t="s">
        <v>659</v>
      </c>
      <c r="KVA253" s="256" t="s">
        <v>659</v>
      </c>
      <c r="KVB253" s="256" t="s">
        <v>659</v>
      </c>
      <c r="KVC253" s="256" t="s">
        <v>659</v>
      </c>
      <c r="KVD253" s="256" t="s">
        <v>659</v>
      </c>
      <c r="KVE253" s="256" t="s">
        <v>659</v>
      </c>
      <c r="KVF253" s="256" t="s">
        <v>659</v>
      </c>
      <c r="KVG253" s="256" t="s">
        <v>659</v>
      </c>
      <c r="KVH253" s="256" t="s">
        <v>659</v>
      </c>
      <c r="KVI253" s="256" t="s">
        <v>659</v>
      </c>
      <c r="KVJ253" s="256" t="s">
        <v>659</v>
      </c>
      <c r="KVK253" s="256" t="s">
        <v>659</v>
      </c>
      <c r="KVL253" s="256" t="s">
        <v>659</v>
      </c>
      <c r="KVM253" s="256" t="s">
        <v>659</v>
      </c>
      <c r="KVN253" s="256" t="s">
        <v>659</v>
      </c>
      <c r="KVO253" s="256" t="s">
        <v>659</v>
      </c>
      <c r="KVP253" s="256" t="s">
        <v>659</v>
      </c>
      <c r="KVQ253" s="256" t="s">
        <v>659</v>
      </c>
      <c r="KVR253" s="256" t="s">
        <v>659</v>
      </c>
      <c r="KVS253" s="256" t="s">
        <v>659</v>
      </c>
      <c r="KVT253" s="256" t="s">
        <v>659</v>
      </c>
      <c r="KVU253" s="256" t="s">
        <v>659</v>
      </c>
      <c r="KVV253" s="256" t="s">
        <v>659</v>
      </c>
      <c r="KVW253" s="256" t="s">
        <v>659</v>
      </c>
      <c r="KVX253" s="256" t="s">
        <v>659</v>
      </c>
      <c r="KVY253" s="256" t="s">
        <v>659</v>
      </c>
      <c r="KVZ253" s="256" t="s">
        <v>659</v>
      </c>
      <c r="KWA253" s="256" t="s">
        <v>659</v>
      </c>
      <c r="KWB253" s="256" t="s">
        <v>659</v>
      </c>
      <c r="KWC253" s="256" t="s">
        <v>659</v>
      </c>
      <c r="KWD253" s="256" t="s">
        <v>659</v>
      </c>
      <c r="KWE253" s="256" t="s">
        <v>659</v>
      </c>
      <c r="KWF253" s="256" t="s">
        <v>659</v>
      </c>
      <c r="KWG253" s="256" t="s">
        <v>659</v>
      </c>
      <c r="KWH253" s="256" t="s">
        <v>659</v>
      </c>
      <c r="KWI253" s="256" t="s">
        <v>659</v>
      </c>
      <c r="KWJ253" s="256" t="s">
        <v>659</v>
      </c>
      <c r="KWK253" s="256" t="s">
        <v>659</v>
      </c>
      <c r="KWL253" s="256" t="s">
        <v>659</v>
      </c>
      <c r="KWM253" s="256" t="s">
        <v>659</v>
      </c>
      <c r="KWN253" s="256" t="s">
        <v>659</v>
      </c>
      <c r="KWO253" s="256" t="s">
        <v>659</v>
      </c>
      <c r="KWP253" s="256" t="s">
        <v>659</v>
      </c>
      <c r="KWQ253" s="256" t="s">
        <v>659</v>
      </c>
      <c r="KWR253" s="256" t="s">
        <v>659</v>
      </c>
      <c r="KWS253" s="256" t="s">
        <v>659</v>
      </c>
      <c r="KWT253" s="256" t="s">
        <v>659</v>
      </c>
      <c r="KWU253" s="256" t="s">
        <v>659</v>
      </c>
      <c r="KWV253" s="256" t="s">
        <v>659</v>
      </c>
      <c r="KWW253" s="256" t="s">
        <v>659</v>
      </c>
      <c r="KWX253" s="256" t="s">
        <v>659</v>
      </c>
      <c r="KWY253" s="256" t="s">
        <v>659</v>
      </c>
      <c r="KWZ253" s="256" t="s">
        <v>659</v>
      </c>
      <c r="KXA253" s="256" t="s">
        <v>659</v>
      </c>
      <c r="KXB253" s="256" t="s">
        <v>659</v>
      </c>
      <c r="KXC253" s="256" t="s">
        <v>659</v>
      </c>
      <c r="KXD253" s="256" t="s">
        <v>659</v>
      </c>
      <c r="KXE253" s="256" t="s">
        <v>659</v>
      </c>
      <c r="KXF253" s="256" t="s">
        <v>659</v>
      </c>
      <c r="KXG253" s="256" t="s">
        <v>659</v>
      </c>
      <c r="KXH253" s="256" t="s">
        <v>659</v>
      </c>
      <c r="KXI253" s="256" t="s">
        <v>659</v>
      </c>
      <c r="KXJ253" s="256" t="s">
        <v>659</v>
      </c>
      <c r="KXK253" s="256" t="s">
        <v>659</v>
      </c>
      <c r="KXL253" s="256" t="s">
        <v>659</v>
      </c>
      <c r="KXM253" s="256" t="s">
        <v>659</v>
      </c>
      <c r="KXN253" s="256" t="s">
        <v>659</v>
      </c>
      <c r="KXO253" s="256" t="s">
        <v>659</v>
      </c>
      <c r="KXP253" s="256" t="s">
        <v>659</v>
      </c>
      <c r="KXQ253" s="256" t="s">
        <v>659</v>
      </c>
      <c r="KXR253" s="256" t="s">
        <v>659</v>
      </c>
      <c r="KXS253" s="256" t="s">
        <v>659</v>
      </c>
      <c r="KXT253" s="256" t="s">
        <v>659</v>
      </c>
      <c r="KXU253" s="256" t="s">
        <v>659</v>
      </c>
      <c r="KXV253" s="256" t="s">
        <v>659</v>
      </c>
      <c r="KXW253" s="256" t="s">
        <v>659</v>
      </c>
      <c r="KXX253" s="256" t="s">
        <v>659</v>
      </c>
      <c r="KXY253" s="256" t="s">
        <v>659</v>
      </c>
      <c r="KXZ253" s="256" t="s">
        <v>659</v>
      </c>
      <c r="KYA253" s="256" t="s">
        <v>659</v>
      </c>
      <c r="KYB253" s="256" t="s">
        <v>659</v>
      </c>
      <c r="KYC253" s="256" t="s">
        <v>659</v>
      </c>
      <c r="KYD253" s="256" t="s">
        <v>659</v>
      </c>
      <c r="KYE253" s="256" t="s">
        <v>659</v>
      </c>
      <c r="KYF253" s="256" t="s">
        <v>659</v>
      </c>
      <c r="KYG253" s="256" t="s">
        <v>659</v>
      </c>
      <c r="KYH253" s="256" t="s">
        <v>659</v>
      </c>
      <c r="KYI253" s="256" t="s">
        <v>659</v>
      </c>
      <c r="KYJ253" s="256" t="s">
        <v>659</v>
      </c>
      <c r="KYK253" s="256" t="s">
        <v>659</v>
      </c>
      <c r="KYL253" s="256" t="s">
        <v>659</v>
      </c>
      <c r="KYM253" s="256" t="s">
        <v>659</v>
      </c>
      <c r="KYN253" s="256" t="s">
        <v>659</v>
      </c>
      <c r="KYO253" s="256" t="s">
        <v>659</v>
      </c>
      <c r="KYP253" s="256" t="s">
        <v>659</v>
      </c>
      <c r="KYQ253" s="256" t="s">
        <v>659</v>
      </c>
      <c r="KYR253" s="256" t="s">
        <v>659</v>
      </c>
      <c r="KYS253" s="256" t="s">
        <v>659</v>
      </c>
      <c r="KYT253" s="256" t="s">
        <v>659</v>
      </c>
      <c r="KYU253" s="256" t="s">
        <v>659</v>
      </c>
      <c r="KYV253" s="256" t="s">
        <v>659</v>
      </c>
      <c r="KYW253" s="256" t="s">
        <v>659</v>
      </c>
      <c r="KYX253" s="256" t="s">
        <v>659</v>
      </c>
      <c r="KYY253" s="256" t="s">
        <v>659</v>
      </c>
      <c r="KYZ253" s="256" t="s">
        <v>659</v>
      </c>
      <c r="KZA253" s="256" t="s">
        <v>659</v>
      </c>
      <c r="KZB253" s="256" t="s">
        <v>659</v>
      </c>
      <c r="KZC253" s="256" t="s">
        <v>659</v>
      </c>
      <c r="KZD253" s="256" t="s">
        <v>659</v>
      </c>
      <c r="KZE253" s="256" t="s">
        <v>659</v>
      </c>
      <c r="KZF253" s="256" t="s">
        <v>659</v>
      </c>
      <c r="KZG253" s="256" t="s">
        <v>659</v>
      </c>
      <c r="KZH253" s="256" t="s">
        <v>659</v>
      </c>
      <c r="KZI253" s="256" t="s">
        <v>659</v>
      </c>
      <c r="KZJ253" s="256" t="s">
        <v>659</v>
      </c>
      <c r="KZK253" s="256" t="s">
        <v>659</v>
      </c>
      <c r="KZL253" s="256" t="s">
        <v>659</v>
      </c>
      <c r="KZM253" s="256" t="s">
        <v>659</v>
      </c>
      <c r="KZN253" s="256" t="s">
        <v>659</v>
      </c>
      <c r="KZO253" s="256" t="s">
        <v>659</v>
      </c>
      <c r="KZP253" s="256" t="s">
        <v>659</v>
      </c>
      <c r="KZQ253" s="256" t="s">
        <v>659</v>
      </c>
      <c r="KZR253" s="256" t="s">
        <v>659</v>
      </c>
      <c r="KZS253" s="256" t="s">
        <v>659</v>
      </c>
      <c r="KZT253" s="256" t="s">
        <v>659</v>
      </c>
      <c r="KZU253" s="256" t="s">
        <v>659</v>
      </c>
      <c r="KZV253" s="256" t="s">
        <v>659</v>
      </c>
      <c r="KZW253" s="256" t="s">
        <v>659</v>
      </c>
      <c r="KZX253" s="256" t="s">
        <v>659</v>
      </c>
      <c r="KZY253" s="256" t="s">
        <v>659</v>
      </c>
      <c r="KZZ253" s="256" t="s">
        <v>659</v>
      </c>
      <c r="LAA253" s="256" t="s">
        <v>659</v>
      </c>
      <c r="LAB253" s="256" t="s">
        <v>659</v>
      </c>
      <c r="LAC253" s="256" t="s">
        <v>659</v>
      </c>
      <c r="LAD253" s="256" t="s">
        <v>659</v>
      </c>
      <c r="LAE253" s="256" t="s">
        <v>659</v>
      </c>
      <c r="LAF253" s="256" t="s">
        <v>659</v>
      </c>
      <c r="LAG253" s="256" t="s">
        <v>659</v>
      </c>
      <c r="LAH253" s="256" t="s">
        <v>659</v>
      </c>
      <c r="LAI253" s="256" t="s">
        <v>659</v>
      </c>
      <c r="LAJ253" s="256" t="s">
        <v>659</v>
      </c>
      <c r="LAK253" s="256" t="s">
        <v>659</v>
      </c>
      <c r="LAL253" s="256" t="s">
        <v>659</v>
      </c>
      <c r="LAM253" s="256" t="s">
        <v>659</v>
      </c>
      <c r="LAN253" s="256" t="s">
        <v>659</v>
      </c>
      <c r="LAO253" s="256" t="s">
        <v>659</v>
      </c>
      <c r="LAP253" s="256" t="s">
        <v>659</v>
      </c>
      <c r="LAQ253" s="256" t="s">
        <v>659</v>
      </c>
      <c r="LAR253" s="256" t="s">
        <v>659</v>
      </c>
      <c r="LAS253" s="256" t="s">
        <v>659</v>
      </c>
      <c r="LAT253" s="256" t="s">
        <v>659</v>
      </c>
      <c r="LAU253" s="256" t="s">
        <v>659</v>
      </c>
      <c r="LAV253" s="256" t="s">
        <v>659</v>
      </c>
      <c r="LAW253" s="256" t="s">
        <v>659</v>
      </c>
      <c r="LAX253" s="256" t="s">
        <v>659</v>
      </c>
      <c r="LAY253" s="256" t="s">
        <v>659</v>
      </c>
      <c r="LAZ253" s="256" t="s">
        <v>659</v>
      </c>
      <c r="LBA253" s="256" t="s">
        <v>659</v>
      </c>
      <c r="LBB253" s="256" t="s">
        <v>659</v>
      </c>
      <c r="LBC253" s="256" t="s">
        <v>659</v>
      </c>
      <c r="LBD253" s="256" t="s">
        <v>659</v>
      </c>
      <c r="LBE253" s="256" t="s">
        <v>659</v>
      </c>
      <c r="LBF253" s="256" t="s">
        <v>659</v>
      </c>
      <c r="LBG253" s="256" t="s">
        <v>659</v>
      </c>
      <c r="LBH253" s="256" t="s">
        <v>659</v>
      </c>
      <c r="LBI253" s="256" t="s">
        <v>659</v>
      </c>
      <c r="LBJ253" s="256" t="s">
        <v>659</v>
      </c>
      <c r="LBK253" s="256" t="s">
        <v>659</v>
      </c>
      <c r="LBL253" s="256" t="s">
        <v>659</v>
      </c>
      <c r="LBM253" s="256" t="s">
        <v>659</v>
      </c>
      <c r="LBN253" s="256" t="s">
        <v>659</v>
      </c>
      <c r="LBO253" s="256" t="s">
        <v>659</v>
      </c>
      <c r="LBP253" s="256" t="s">
        <v>659</v>
      </c>
      <c r="LBQ253" s="256" t="s">
        <v>659</v>
      </c>
      <c r="LBR253" s="256" t="s">
        <v>659</v>
      </c>
      <c r="LBS253" s="256" t="s">
        <v>659</v>
      </c>
      <c r="LBT253" s="256" t="s">
        <v>659</v>
      </c>
      <c r="LBU253" s="256" t="s">
        <v>659</v>
      </c>
      <c r="LBV253" s="256" t="s">
        <v>659</v>
      </c>
      <c r="LBW253" s="256" t="s">
        <v>659</v>
      </c>
      <c r="LBX253" s="256" t="s">
        <v>659</v>
      </c>
      <c r="LBY253" s="256" t="s">
        <v>659</v>
      </c>
      <c r="LBZ253" s="256" t="s">
        <v>659</v>
      </c>
      <c r="LCA253" s="256" t="s">
        <v>659</v>
      </c>
      <c r="LCB253" s="256" t="s">
        <v>659</v>
      </c>
      <c r="LCC253" s="256" t="s">
        <v>659</v>
      </c>
      <c r="LCD253" s="256" t="s">
        <v>659</v>
      </c>
      <c r="LCE253" s="256" t="s">
        <v>659</v>
      </c>
      <c r="LCF253" s="256" t="s">
        <v>659</v>
      </c>
      <c r="LCG253" s="256" t="s">
        <v>659</v>
      </c>
      <c r="LCH253" s="256" t="s">
        <v>659</v>
      </c>
      <c r="LCI253" s="256" t="s">
        <v>659</v>
      </c>
      <c r="LCJ253" s="256" t="s">
        <v>659</v>
      </c>
      <c r="LCK253" s="256" t="s">
        <v>659</v>
      </c>
      <c r="LCL253" s="256" t="s">
        <v>659</v>
      </c>
      <c r="LCM253" s="256" t="s">
        <v>659</v>
      </c>
      <c r="LCN253" s="256" t="s">
        <v>659</v>
      </c>
      <c r="LCO253" s="256" t="s">
        <v>659</v>
      </c>
      <c r="LCP253" s="256" t="s">
        <v>659</v>
      </c>
      <c r="LCQ253" s="256" t="s">
        <v>659</v>
      </c>
      <c r="LCR253" s="256" t="s">
        <v>659</v>
      </c>
      <c r="LCS253" s="256" t="s">
        <v>659</v>
      </c>
      <c r="LCT253" s="256" t="s">
        <v>659</v>
      </c>
      <c r="LCU253" s="256" t="s">
        <v>659</v>
      </c>
      <c r="LCV253" s="256" t="s">
        <v>659</v>
      </c>
      <c r="LCW253" s="256" t="s">
        <v>659</v>
      </c>
      <c r="LCX253" s="256" t="s">
        <v>659</v>
      </c>
      <c r="LCY253" s="256" t="s">
        <v>659</v>
      </c>
      <c r="LCZ253" s="256" t="s">
        <v>659</v>
      </c>
      <c r="LDA253" s="256" t="s">
        <v>659</v>
      </c>
      <c r="LDB253" s="256" t="s">
        <v>659</v>
      </c>
      <c r="LDC253" s="256" t="s">
        <v>659</v>
      </c>
      <c r="LDD253" s="256" t="s">
        <v>659</v>
      </c>
      <c r="LDE253" s="256" t="s">
        <v>659</v>
      </c>
      <c r="LDF253" s="256" t="s">
        <v>659</v>
      </c>
      <c r="LDG253" s="256" t="s">
        <v>659</v>
      </c>
      <c r="LDH253" s="256" t="s">
        <v>659</v>
      </c>
      <c r="LDI253" s="256" t="s">
        <v>659</v>
      </c>
      <c r="LDJ253" s="256" t="s">
        <v>659</v>
      </c>
      <c r="LDK253" s="256" t="s">
        <v>659</v>
      </c>
      <c r="LDL253" s="256" t="s">
        <v>659</v>
      </c>
      <c r="LDM253" s="256" t="s">
        <v>659</v>
      </c>
      <c r="LDN253" s="256" t="s">
        <v>659</v>
      </c>
      <c r="LDO253" s="256" t="s">
        <v>659</v>
      </c>
      <c r="LDP253" s="256" t="s">
        <v>659</v>
      </c>
      <c r="LDQ253" s="256" t="s">
        <v>659</v>
      </c>
      <c r="LDR253" s="256" t="s">
        <v>659</v>
      </c>
      <c r="LDS253" s="256" t="s">
        <v>659</v>
      </c>
      <c r="LDT253" s="256" t="s">
        <v>659</v>
      </c>
      <c r="LDU253" s="256" t="s">
        <v>659</v>
      </c>
      <c r="LDV253" s="256" t="s">
        <v>659</v>
      </c>
      <c r="LDW253" s="256" t="s">
        <v>659</v>
      </c>
      <c r="LDX253" s="256" t="s">
        <v>659</v>
      </c>
      <c r="LDY253" s="256" t="s">
        <v>659</v>
      </c>
      <c r="LDZ253" s="256" t="s">
        <v>659</v>
      </c>
      <c r="LEA253" s="256" t="s">
        <v>659</v>
      </c>
      <c r="LEB253" s="256" t="s">
        <v>659</v>
      </c>
      <c r="LEC253" s="256" t="s">
        <v>659</v>
      </c>
      <c r="LED253" s="256" t="s">
        <v>659</v>
      </c>
      <c r="LEE253" s="256" t="s">
        <v>659</v>
      </c>
      <c r="LEF253" s="256" t="s">
        <v>659</v>
      </c>
      <c r="LEG253" s="256" t="s">
        <v>659</v>
      </c>
      <c r="LEH253" s="256" t="s">
        <v>659</v>
      </c>
      <c r="LEI253" s="256" t="s">
        <v>659</v>
      </c>
      <c r="LEJ253" s="256" t="s">
        <v>659</v>
      </c>
      <c r="LEK253" s="256" t="s">
        <v>659</v>
      </c>
      <c r="LEL253" s="256" t="s">
        <v>659</v>
      </c>
      <c r="LEM253" s="256" t="s">
        <v>659</v>
      </c>
      <c r="LEN253" s="256" t="s">
        <v>659</v>
      </c>
      <c r="LEO253" s="256" t="s">
        <v>659</v>
      </c>
      <c r="LEP253" s="256" t="s">
        <v>659</v>
      </c>
      <c r="LEQ253" s="256" t="s">
        <v>659</v>
      </c>
      <c r="LER253" s="256" t="s">
        <v>659</v>
      </c>
      <c r="LES253" s="256" t="s">
        <v>659</v>
      </c>
      <c r="LET253" s="256" t="s">
        <v>659</v>
      </c>
      <c r="LEU253" s="256" t="s">
        <v>659</v>
      </c>
      <c r="LEV253" s="256" t="s">
        <v>659</v>
      </c>
      <c r="LEW253" s="256" t="s">
        <v>659</v>
      </c>
      <c r="LEX253" s="256" t="s">
        <v>659</v>
      </c>
      <c r="LEY253" s="256" t="s">
        <v>659</v>
      </c>
      <c r="LEZ253" s="256" t="s">
        <v>659</v>
      </c>
      <c r="LFA253" s="256" t="s">
        <v>659</v>
      </c>
      <c r="LFB253" s="256" t="s">
        <v>659</v>
      </c>
      <c r="LFC253" s="256" t="s">
        <v>659</v>
      </c>
      <c r="LFD253" s="256" t="s">
        <v>659</v>
      </c>
      <c r="LFE253" s="256" t="s">
        <v>659</v>
      </c>
      <c r="LFF253" s="256" t="s">
        <v>659</v>
      </c>
      <c r="LFG253" s="256" t="s">
        <v>659</v>
      </c>
      <c r="LFH253" s="256" t="s">
        <v>659</v>
      </c>
      <c r="LFI253" s="256" t="s">
        <v>659</v>
      </c>
      <c r="LFJ253" s="256" t="s">
        <v>659</v>
      </c>
      <c r="LFK253" s="256" t="s">
        <v>659</v>
      </c>
      <c r="LFL253" s="256" t="s">
        <v>659</v>
      </c>
      <c r="LFM253" s="256" t="s">
        <v>659</v>
      </c>
      <c r="LFN253" s="256" t="s">
        <v>659</v>
      </c>
      <c r="LFO253" s="256" t="s">
        <v>659</v>
      </c>
      <c r="LFP253" s="256" t="s">
        <v>659</v>
      </c>
      <c r="LFQ253" s="256" t="s">
        <v>659</v>
      </c>
      <c r="LFR253" s="256" t="s">
        <v>659</v>
      </c>
      <c r="LFS253" s="256" t="s">
        <v>659</v>
      </c>
      <c r="LFT253" s="256" t="s">
        <v>659</v>
      </c>
      <c r="LFU253" s="256" t="s">
        <v>659</v>
      </c>
      <c r="LFV253" s="256" t="s">
        <v>659</v>
      </c>
      <c r="LFW253" s="256" t="s">
        <v>659</v>
      </c>
      <c r="LFX253" s="256" t="s">
        <v>659</v>
      </c>
      <c r="LFY253" s="256" t="s">
        <v>659</v>
      </c>
      <c r="LFZ253" s="256" t="s">
        <v>659</v>
      </c>
      <c r="LGA253" s="256" t="s">
        <v>659</v>
      </c>
      <c r="LGB253" s="256" t="s">
        <v>659</v>
      </c>
      <c r="LGC253" s="256" t="s">
        <v>659</v>
      </c>
      <c r="LGD253" s="256" t="s">
        <v>659</v>
      </c>
      <c r="LGE253" s="256" t="s">
        <v>659</v>
      </c>
      <c r="LGF253" s="256" t="s">
        <v>659</v>
      </c>
      <c r="LGG253" s="256" t="s">
        <v>659</v>
      </c>
      <c r="LGH253" s="256" t="s">
        <v>659</v>
      </c>
      <c r="LGI253" s="256" t="s">
        <v>659</v>
      </c>
      <c r="LGJ253" s="256" t="s">
        <v>659</v>
      </c>
      <c r="LGK253" s="256" t="s">
        <v>659</v>
      </c>
      <c r="LGL253" s="256" t="s">
        <v>659</v>
      </c>
      <c r="LGM253" s="256" t="s">
        <v>659</v>
      </c>
      <c r="LGN253" s="256" t="s">
        <v>659</v>
      </c>
      <c r="LGO253" s="256" t="s">
        <v>659</v>
      </c>
      <c r="LGP253" s="256" t="s">
        <v>659</v>
      </c>
      <c r="LGQ253" s="256" t="s">
        <v>659</v>
      </c>
      <c r="LGR253" s="256" t="s">
        <v>659</v>
      </c>
      <c r="LGS253" s="256" t="s">
        <v>659</v>
      </c>
      <c r="LGT253" s="256" t="s">
        <v>659</v>
      </c>
      <c r="LGU253" s="256" t="s">
        <v>659</v>
      </c>
      <c r="LGV253" s="256" t="s">
        <v>659</v>
      </c>
      <c r="LGW253" s="256" t="s">
        <v>659</v>
      </c>
      <c r="LGX253" s="256" t="s">
        <v>659</v>
      </c>
      <c r="LGY253" s="256" t="s">
        <v>659</v>
      </c>
      <c r="LGZ253" s="256" t="s">
        <v>659</v>
      </c>
      <c r="LHA253" s="256" t="s">
        <v>659</v>
      </c>
      <c r="LHB253" s="256" t="s">
        <v>659</v>
      </c>
      <c r="LHC253" s="256" t="s">
        <v>659</v>
      </c>
      <c r="LHD253" s="256" t="s">
        <v>659</v>
      </c>
      <c r="LHE253" s="256" t="s">
        <v>659</v>
      </c>
      <c r="LHF253" s="256" t="s">
        <v>659</v>
      </c>
      <c r="LHG253" s="256" t="s">
        <v>659</v>
      </c>
      <c r="LHH253" s="256" t="s">
        <v>659</v>
      </c>
      <c r="LHI253" s="256" t="s">
        <v>659</v>
      </c>
      <c r="LHJ253" s="256" t="s">
        <v>659</v>
      </c>
      <c r="LHK253" s="256" t="s">
        <v>659</v>
      </c>
      <c r="LHL253" s="256" t="s">
        <v>659</v>
      </c>
      <c r="LHM253" s="256" t="s">
        <v>659</v>
      </c>
      <c r="LHN253" s="256" t="s">
        <v>659</v>
      </c>
      <c r="LHO253" s="256" t="s">
        <v>659</v>
      </c>
      <c r="LHP253" s="256" t="s">
        <v>659</v>
      </c>
      <c r="LHQ253" s="256" t="s">
        <v>659</v>
      </c>
      <c r="LHR253" s="256" t="s">
        <v>659</v>
      </c>
      <c r="LHS253" s="256" t="s">
        <v>659</v>
      </c>
      <c r="LHT253" s="256" t="s">
        <v>659</v>
      </c>
      <c r="LHU253" s="256" t="s">
        <v>659</v>
      </c>
      <c r="LHV253" s="256" t="s">
        <v>659</v>
      </c>
      <c r="LHW253" s="256" t="s">
        <v>659</v>
      </c>
      <c r="LHX253" s="256" t="s">
        <v>659</v>
      </c>
      <c r="LHY253" s="256" t="s">
        <v>659</v>
      </c>
      <c r="LHZ253" s="256" t="s">
        <v>659</v>
      </c>
      <c r="LIA253" s="256" t="s">
        <v>659</v>
      </c>
      <c r="LIB253" s="256" t="s">
        <v>659</v>
      </c>
      <c r="LIC253" s="256" t="s">
        <v>659</v>
      </c>
      <c r="LID253" s="256" t="s">
        <v>659</v>
      </c>
      <c r="LIE253" s="256" t="s">
        <v>659</v>
      </c>
      <c r="LIF253" s="256" t="s">
        <v>659</v>
      </c>
      <c r="LIG253" s="256" t="s">
        <v>659</v>
      </c>
      <c r="LIH253" s="256" t="s">
        <v>659</v>
      </c>
      <c r="LII253" s="256" t="s">
        <v>659</v>
      </c>
      <c r="LIJ253" s="256" t="s">
        <v>659</v>
      </c>
      <c r="LIK253" s="256" t="s">
        <v>659</v>
      </c>
      <c r="LIL253" s="256" t="s">
        <v>659</v>
      </c>
      <c r="LIM253" s="256" t="s">
        <v>659</v>
      </c>
      <c r="LIN253" s="256" t="s">
        <v>659</v>
      </c>
      <c r="LIO253" s="256" t="s">
        <v>659</v>
      </c>
      <c r="LIP253" s="256" t="s">
        <v>659</v>
      </c>
      <c r="LIQ253" s="256" t="s">
        <v>659</v>
      </c>
      <c r="LIR253" s="256" t="s">
        <v>659</v>
      </c>
      <c r="LIS253" s="256" t="s">
        <v>659</v>
      </c>
      <c r="LIT253" s="256" t="s">
        <v>659</v>
      </c>
      <c r="LIU253" s="256" t="s">
        <v>659</v>
      </c>
      <c r="LIV253" s="256" t="s">
        <v>659</v>
      </c>
      <c r="LIW253" s="256" t="s">
        <v>659</v>
      </c>
      <c r="LIX253" s="256" t="s">
        <v>659</v>
      </c>
      <c r="LIY253" s="256" t="s">
        <v>659</v>
      </c>
      <c r="LIZ253" s="256" t="s">
        <v>659</v>
      </c>
      <c r="LJA253" s="256" t="s">
        <v>659</v>
      </c>
      <c r="LJB253" s="256" t="s">
        <v>659</v>
      </c>
      <c r="LJC253" s="256" t="s">
        <v>659</v>
      </c>
      <c r="LJD253" s="256" t="s">
        <v>659</v>
      </c>
      <c r="LJE253" s="256" t="s">
        <v>659</v>
      </c>
      <c r="LJF253" s="256" t="s">
        <v>659</v>
      </c>
      <c r="LJG253" s="256" t="s">
        <v>659</v>
      </c>
      <c r="LJH253" s="256" t="s">
        <v>659</v>
      </c>
      <c r="LJI253" s="256" t="s">
        <v>659</v>
      </c>
      <c r="LJJ253" s="256" t="s">
        <v>659</v>
      </c>
      <c r="LJK253" s="256" t="s">
        <v>659</v>
      </c>
      <c r="LJL253" s="256" t="s">
        <v>659</v>
      </c>
      <c r="LJM253" s="256" t="s">
        <v>659</v>
      </c>
      <c r="LJN253" s="256" t="s">
        <v>659</v>
      </c>
      <c r="LJO253" s="256" t="s">
        <v>659</v>
      </c>
      <c r="LJP253" s="256" t="s">
        <v>659</v>
      </c>
      <c r="LJQ253" s="256" t="s">
        <v>659</v>
      </c>
      <c r="LJR253" s="256" t="s">
        <v>659</v>
      </c>
      <c r="LJS253" s="256" t="s">
        <v>659</v>
      </c>
      <c r="LJT253" s="256" t="s">
        <v>659</v>
      </c>
      <c r="LJU253" s="256" t="s">
        <v>659</v>
      </c>
      <c r="LJV253" s="256" t="s">
        <v>659</v>
      </c>
      <c r="LJW253" s="256" t="s">
        <v>659</v>
      </c>
      <c r="LJX253" s="256" t="s">
        <v>659</v>
      </c>
      <c r="LJY253" s="256" t="s">
        <v>659</v>
      </c>
      <c r="LJZ253" s="256" t="s">
        <v>659</v>
      </c>
      <c r="LKA253" s="256" t="s">
        <v>659</v>
      </c>
      <c r="LKB253" s="256" t="s">
        <v>659</v>
      </c>
      <c r="LKC253" s="256" t="s">
        <v>659</v>
      </c>
      <c r="LKD253" s="256" t="s">
        <v>659</v>
      </c>
      <c r="LKE253" s="256" t="s">
        <v>659</v>
      </c>
      <c r="LKF253" s="256" t="s">
        <v>659</v>
      </c>
      <c r="LKG253" s="256" t="s">
        <v>659</v>
      </c>
      <c r="LKH253" s="256" t="s">
        <v>659</v>
      </c>
      <c r="LKI253" s="256" t="s">
        <v>659</v>
      </c>
      <c r="LKJ253" s="256" t="s">
        <v>659</v>
      </c>
      <c r="LKK253" s="256" t="s">
        <v>659</v>
      </c>
      <c r="LKL253" s="256" t="s">
        <v>659</v>
      </c>
      <c r="LKM253" s="256" t="s">
        <v>659</v>
      </c>
      <c r="LKN253" s="256" t="s">
        <v>659</v>
      </c>
      <c r="LKO253" s="256" t="s">
        <v>659</v>
      </c>
      <c r="LKP253" s="256" t="s">
        <v>659</v>
      </c>
      <c r="LKQ253" s="256" t="s">
        <v>659</v>
      </c>
      <c r="LKR253" s="256" t="s">
        <v>659</v>
      </c>
      <c r="LKS253" s="256" t="s">
        <v>659</v>
      </c>
      <c r="LKT253" s="256" t="s">
        <v>659</v>
      </c>
      <c r="LKU253" s="256" t="s">
        <v>659</v>
      </c>
      <c r="LKV253" s="256" t="s">
        <v>659</v>
      </c>
      <c r="LKW253" s="256" t="s">
        <v>659</v>
      </c>
      <c r="LKX253" s="256" t="s">
        <v>659</v>
      </c>
      <c r="LKY253" s="256" t="s">
        <v>659</v>
      </c>
      <c r="LKZ253" s="256" t="s">
        <v>659</v>
      </c>
      <c r="LLA253" s="256" t="s">
        <v>659</v>
      </c>
      <c r="LLB253" s="256" t="s">
        <v>659</v>
      </c>
      <c r="LLC253" s="256" t="s">
        <v>659</v>
      </c>
      <c r="LLD253" s="256" t="s">
        <v>659</v>
      </c>
      <c r="LLE253" s="256" t="s">
        <v>659</v>
      </c>
      <c r="LLF253" s="256" t="s">
        <v>659</v>
      </c>
      <c r="LLG253" s="256" t="s">
        <v>659</v>
      </c>
      <c r="LLH253" s="256" t="s">
        <v>659</v>
      </c>
      <c r="LLI253" s="256" t="s">
        <v>659</v>
      </c>
      <c r="LLJ253" s="256" t="s">
        <v>659</v>
      </c>
      <c r="LLK253" s="256" t="s">
        <v>659</v>
      </c>
      <c r="LLL253" s="256" t="s">
        <v>659</v>
      </c>
      <c r="LLM253" s="256" t="s">
        <v>659</v>
      </c>
      <c r="LLN253" s="256" t="s">
        <v>659</v>
      </c>
      <c r="LLO253" s="256" t="s">
        <v>659</v>
      </c>
      <c r="LLP253" s="256" t="s">
        <v>659</v>
      </c>
      <c r="LLQ253" s="256" t="s">
        <v>659</v>
      </c>
      <c r="LLR253" s="256" t="s">
        <v>659</v>
      </c>
      <c r="LLS253" s="256" t="s">
        <v>659</v>
      </c>
      <c r="LLT253" s="256" t="s">
        <v>659</v>
      </c>
      <c r="LLU253" s="256" t="s">
        <v>659</v>
      </c>
      <c r="LLV253" s="256" t="s">
        <v>659</v>
      </c>
      <c r="LLW253" s="256" t="s">
        <v>659</v>
      </c>
      <c r="LLX253" s="256" t="s">
        <v>659</v>
      </c>
      <c r="LLY253" s="256" t="s">
        <v>659</v>
      </c>
      <c r="LLZ253" s="256" t="s">
        <v>659</v>
      </c>
      <c r="LMA253" s="256" t="s">
        <v>659</v>
      </c>
      <c r="LMB253" s="256" t="s">
        <v>659</v>
      </c>
      <c r="LMC253" s="256" t="s">
        <v>659</v>
      </c>
      <c r="LMD253" s="256" t="s">
        <v>659</v>
      </c>
      <c r="LME253" s="256" t="s">
        <v>659</v>
      </c>
      <c r="LMF253" s="256" t="s">
        <v>659</v>
      </c>
      <c r="LMG253" s="256" t="s">
        <v>659</v>
      </c>
      <c r="LMH253" s="256" t="s">
        <v>659</v>
      </c>
      <c r="LMI253" s="256" t="s">
        <v>659</v>
      </c>
      <c r="LMJ253" s="256" t="s">
        <v>659</v>
      </c>
      <c r="LMK253" s="256" t="s">
        <v>659</v>
      </c>
      <c r="LML253" s="256" t="s">
        <v>659</v>
      </c>
      <c r="LMM253" s="256" t="s">
        <v>659</v>
      </c>
      <c r="LMN253" s="256" t="s">
        <v>659</v>
      </c>
      <c r="LMO253" s="256" t="s">
        <v>659</v>
      </c>
      <c r="LMP253" s="256" t="s">
        <v>659</v>
      </c>
      <c r="LMQ253" s="256" t="s">
        <v>659</v>
      </c>
      <c r="LMR253" s="256" t="s">
        <v>659</v>
      </c>
      <c r="LMS253" s="256" t="s">
        <v>659</v>
      </c>
      <c r="LMT253" s="256" t="s">
        <v>659</v>
      </c>
      <c r="LMU253" s="256" t="s">
        <v>659</v>
      </c>
      <c r="LMV253" s="256" t="s">
        <v>659</v>
      </c>
      <c r="LMW253" s="256" t="s">
        <v>659</v>
      </c>
      <c r="LMX253" s="256" t="s">
        <v>659</v>
      </c>
      <c r="LMY253" s="256" t="s">
        <v>659</v>
      </c>
      <c r="LMZ253" s="256" t="s">
        <v>659</v>
      </c>
      <c r="LNA253" s="256" t="s">
        <v>659</v>
      </c>
      <c r="LNB253" s="256" t="s">
        <v>659</v>
      </c>
      <c r="LNC253" s="256" t="s">
        <v>659</v>
      </c>
      <c r="LND253" s="256" t="s">
        <v>659</v>
      </c>
      <c r="LNE253" s="256" t="s">
        <v>659</v>
      </c>
      <c r="LNF253" s="256" t="s">
        <v>659</v>
      </c>
      <c r="LNG253" s="256" t="s">
        <v>659</v>
      </c>
      <c r="LNH253" s="256" t="s">
        <v>659</v>
      </c>
      <c r="LNI253" s="256" t="s">
        <v>659</v>
      </c>
      <c r="LNJ253" s="256" t="s">
        <v>659</v>
      </c>
      <c r="LNK253" s="256" t="s">
        <v>659</v>
      </c>
      <c r="LNL253" s="256" t="s">
        <v>659</v>
      </c>
      <c r="LNM253" s="256" t="s">
        <v>659</v>
      </c>
      <c r="LNN253" s="256" t="s">
        <v>659</v>
      </c>
      <c r="LNO253" s="256" t="s">
        <v>659</v>
      </c>
      <c r="LNP253" s="256" t="s">
        <v>659</v>
      </c>
      <c r="LNQ253" s="256" t="s">
        <v>659</v>
      </c>
      <c r="LNR253" s="256" t="s">
        <v>659</v>
      </c>
      <c r="LNS253" s="256" t="s">
        <v>659</v>
      </c>
      <c r="LNT253" s="256" t="s">
        <v>659</v>
      </c>
      <c r="LNU253" s="256" t="s">
        <v>659</v>
      </c>
      <c r="LNV253" s="256" t="s">
        <v>659</v>
      </c>
      <c r="LNW253" s="256" t="s">
        <v>659</v>
      </c>
      <c r="LNX253" s="256" t="s">
        <v>659</v>
      </c>
      <c r="LNY253" s="256" t="s">
        <v>659</v>
      </c>
      <c r="LNZ253" s="256" t="s">
        <v>659</v>
      </c>
      <c r="LOA253" s="256" t="s">
        <v>659</v>
      </c>
      <c r="LOB253" s="256" t="s">
        <v>659</v>
      </c>
      <c r="LOC253" s="256" t="s">
        <v>659</v>
      </c>
      <c r="LOD253" s="256" t="s">
        <v>659</v>
      </c>
      <c r="LOE253" s="256" t="s">
        <v>659</v>
      </c>
      <c r="LOF253" s="256" t="s">
        <v>659</v>
      </c>
      <c r="LOG253" s="256" t="s">
        <v>659</v>
      </c>
      <c r="LOH253" s="256" t="s">
        <v>659</v>
      </c>
      <c r="LOI253" s="256" t="s">
        <v>659</v>
      </c>
      <c r="LOJ253" s="256" t="s">
        <v>659</v>
      </c>
      <c r="LOK253" s="256" t="s">
        <v>659</v>
      </c>
      <c r="LOL253" s="256" t="s">
        <v>659</v>
      </c>
      <c r="LOM253" s="256" t="s">
        <v>659</v>
      </c>
      <c r="LON253" s="256" t="s">
        <v>659</v>
      </c>
      <c r="LOO253" s="256" t="s">
        <v>659</v>
      </c>
      <c r="LOP253" s="256" t="s">
        <v>659</v>
      </c>
      <c r="LOQ253" s="256" t="s">
        <v>659</v>
      </c>
      <c r="LOR253" s="256" t="s">
        <v>659</v>
      </c>
      <c r="LOS253" s="256" t="s">
        <v>659</v>
      </c>
      <c r="LOT253" s="256" t="s">
        <v>659</v>
      </c>
      <c r="LOU253" s="256" t="s">
        <v>659</v>
      </c>
      <c r="LOV253" s="256" t="s">
        <v>659</v>
      </c>
      <c r="LOW253" s="256" t="s">
        <v>659</v>
      </c>
      <c r="LOX253" s="256" t="s">
        <v>659</v>
      </c>
      <c r="LOY253" s="256" t="s">
        <v>659</v>
      </c>
      <c r="LOZ253" s="256" t="s">
        <v>659</v>
      </c>
      <c r="LPA253" s="256" t="s">
        <v>659</v>
      </c>
      <c r="LPB253" s="256" t="s">
        <v>659</v>
      </c>
      <c r="LPC253" s="256" t="s">
        <v>659</v>
      </c>
      <c r="LPD253" s="256" t="s">
        <v>659</v>
      </c>
      <c r="LPE253" s="256" t="s">
        <v>659</v>
      </c>
      <c r="LPF253" s="256" t="s">
        <v>659</v>
      </c>
      <c r="LPG253" s="256" t="s">
        <v>659</v>
      </c>
      <c r="LPH253" s="256" t="s">
        <v>659</v>
      </c>
      <c r="LPI253" s="256" t="s">
        <v>659</v>
      </c>
      <c r="LPJ253" s="256" t="s">
        <v>659</v>
      </c>
      <c r="LPK253" s="256" t="s">
        <v>659</v>
      </c>
      <c r="LPL253" s="256" t="s">
        <v>659</v>
      </c>
      <c r="LPM253" s="256" t="s">
        <v>659</v>
      </c>
      <c r="LPN253" s="256" t="s">
        <v>659</v>
      </c>
      <c r="LPO253" s="256" t="s">
        <v>659</v>
      </c>
      <c r="LPP253" s="256" t="s">
        <v>659</v>
      </c>
      <c r="LPQ253" s="256" t="s">
        <v>659</v>
      </c>
      <c r="LPR253" s="256" t="s">
        <v>659</v>
      </c>
      <c r="LPS253" s="256" t="s">
        <v>659</v>
      </c>
      <c r="LPT253" s="256" t="s">
        <v>659</v>
      </c>
      <c r="LPU253" s="256" t="s">
        <v>659</v>
      </c>
      <c r="LPV253" s="256" t="s">
        <v>659</v>
      </c>
      <c r="LPW253" s="256" t="s">
        <v>659</v>
      </c>
      <c r="LPX253" s="256" t="s">
        <v>659</v>
      </c>
      <c r="LPY253" s="256" t="s">
        <v>659</v>
      </c>
      <c r="LPZ253" s="256" t="s">
        <v>659</v>
      </c>
      <c r="LQA253" s="256" t="s">
        <v>659</v>
      </c>
      <c r="LQB253" s="256" t="s">
        <v>659</v>
      </c>
      <c r="LQC253" s="256" t="s">
        <v>659</v>
      </c>
      <c r="LQD253" s="256" t="s">
        <v>659</v>
      </c>
      <c r="LQE253" s="256" t="s">
        <v>659</v>
      </c>
      <c r="LQF253" s="256" t="s">
        <v>659</v>
      </c>
      <c r="LQG253" s="256" t="s">
        <v>659</v>
      </c>
      <c r="LQH253" s="256" t="s">
        <v>659</v>
      </c>
      <c r="LQI253" s="256" t="s">
        <v>659</v>
      </c>
      <c r="LQJ253" s="256" t="s">
        <v>659</v>
      </c>
      <c r="LQK253" s="256" t="s">
        <v>659</v>
      </c>
      <c r="LQL253" s="256" t="s">
        <v>659</v>
      </c>
      <c r="LQM253" s="256" t="s">
        <v>659</v>
      </c>
      <c r="LQN253" s="256" t="s">
        <v>659</v>
      </c>
      <c r="LQO253" s="256" t="s">
        <v>659</v>
      </c>
      <c r="LQP253" s="256" t="s">
        <v>659</v>
      </c>
      <c r="LQQ253" s="256" t="s">
        <v>659</v>
      </c>
      <c r="LQR253" s="256" t="s">
        <v>659</v>
      </c>
      <c r="LQS253" s="256" t="s">
        <v>659</v>
      </c>
      <c r="LQT253" s="256" t="s">
        <v>659</v>
      </c>
      <c r="LQU253" s="256" t="s">
        <v>659</v>
      </c>
      <c r="LQV253" s="256" t="s">
        <v>659</v>
      </c>
      <c r="LQW253" s="256" t="s">
        <v>659</v>
      </c>
      <c r="LQX253" s="256" t="s">
        <v>659</v>
      </c>
      <c r="LQY253" s="256" t="s">
        <v>659</v>
      </c>
      <c r="LQZ253" s="256" t="s">
        <v>659</v>
      </c>
      <c r="LRA253" s="256" t="s">
        <v>659</v>
      </c>
      <c r="LRB253" s="256" t="s">
        <v>659</v>
      </c>
      <c r="LRC253" s="256" t="s">
        <v>659</v>
      </c>
      <c r="LRD253" s="256" t="s">
        <v>659</v>
      </c>
      <c r="LRE253" s="256" t="s">
        <v>659</v>
      </c>
      <c r="LRF253" s="256" t="s">
        <v>659</v>
      </c>
      <c r="LRG253" s="256" t="s">
        <v>659</v>
      </c>
      <c r="LRH253" s="256" t="s">
        <v>659</v>
      </c>
      <c r="LRI253" s="256" t="s">
        <v>659</v>
      </c>
      <c r="LRJ253" s="256" t="s">
        <v>659</v>
      </c>
      <c r="LRK253" s="256" t="s">
        <v>659</v>
      </c>
      <c r="LRL253" s="256" t="s">
        <v>659</v>
      </c>
      <c r="LRM253" s="256" t="s">
        <v>659</v>
      </c>
      <c r="LRN253" s="256" t="s">
        <v>659</v>
      </c>
      <c r="LRO253" s="256" t="s">
        <v>659</v>
      </c>
      <c r="LRP253" s="256" t="s">
        <v>659</v>
      </c>
      <c r="LRQ253" s="256" t="s">
        <v>659</v>
      </c>
      <c r="LRR253" s="256" t="s">
        <v>659</v>
      </c>
      <c r="LRS253" s="256" t="s">
        <v>659</v>
      </c>
      <c r="LRT253" s="256" t="s">
        <v>659</v>
      </c>
      <c r="LRU253" s="256" t="s">
        <v>659</v>
      </c>
      <c r="LRV253" s="256" t="s">
        <v>659</v>
      </c>
      <c r="LRW253" s="256" t="s">
        <v>659</v>
      </c>
      <c r="LRX253" s="256" t="s">
        <v>659</v>
      </c>
      <c r="LRY253" s="256" t="s">
        <v>659</v>
      </c>
      <c r="LRZ253" s="256" t="s">
        <v>659</v>
      </c>
      <c r="LSA253" s="256" t="s">
        <v>659</v>
      </c>
      <c r="LSB253" s="256" t="s">
        <v>659</v>
      </c>
      <c r="LSC253" s="256" t="s">
        <v>659</v>
      </c>
      <c r="LSD253" s="256" t="s">
        <v>659</v>
      </c>
      <c r="LSE253" s="256" t="s">
        <v>659</v>
      </c>
      <c r="LSF253" s="256" t="s">
        <v>659</v>
      </c>
      <c r="LSG253" s="256" t="s">
        <v>659</v>
      </c>
      <c r="LSH253" s="256" t="s">
        <v>659</v>
      </c>
      <c r="LSI253" s="256" t="s">
        <v>659</v>
      </c>
      <c r="LSJ253" s="256" t="s">
        <v>659</v>
      </c>
      <c r="LSK253" s="256" t="s">
        <v>659</v>
      </c>
      <c r="LSL253" s="256" t="s">
        <v>659</v>
      </c>
      <c r="LSM253" s="256" t="s">
        <v>659</v>
      </c>
      <c r="LSN253" s="256" t="s">
        <v>659</v>
      </c>
      <c r="LSO253" s="256" t="s">
        <v>659</v>
      </c>
      <c r="LSP253" s="256" t="s">
        <v>659</v>
      </c>
      <c r="LSQ253" s="256" t="s">
        <v>659</v>
      </c>
      <c r="LSR253" s="256" t="s">
        <v>659</v>
      </c>
      <c r="LSS253" s="256" t="s">
        <v>659</v>
      </c>
      <c r="LST253" s="256" t="s">
        <v>659</v>
      </c>
      <c r="LSU253" s="256" t="s">
        <v>659</v>
      </c>
      <c r="LSV253" s="256" t="s">
        <v>659</v>
      </c>
      <c r="LSW253" s="256" t="s">
        <v>659</v>
      </c>
      <c r="LSX253" s="256" t="s">
        <v>659</v>
      </c>
      <c r="LSY253" s="256" t="s">
        <v>659</v>
      </c>
      <c r="LSZ253" s="256" t="s">
        <v>659</v>
      </c>
      <c r="LTA253" s="256" t="s">
        <v>659</v>
      </c>
      <c r="LTB253" s="256" t="s">
        <v>659</v>
      </c>
      <c r="LTC253" s="256" t="s">
        <v>659</v>
      </c>
      <c r="LTD253" s="256" t="s">
        <v>659</v>
      </c>
      <c r="LTE253" s="256" t="s">
        <v>659</v>
      </c>
      <c r="LTF253" s="256" t="s">
        <v>659</v>
      </c>
      <c r="LTG253" s="256" t="s">
        <v>659</v>
      </c>
      <c r="LTH253" s="256" t="s">
        <v>659</v>
      </c>
      <c r="LTI253" s="256" t="s">
        <v>659</v>
      </c>
      <c r="LTJ253" s="256" t="s">
        <v>659</v>
      </c>
      <c r="LTK253" s="256" t="s">
        <v>659</v>
      </c>
      <c r="LTL253" s="256" t="s">
        <v>659</v>
      </c>
      <c r="LTM253" s="256" t="s">
        <v>659</v>
      </c>
      <c r="LTN253" s="256" t="s">
        <v>659</v>
      </c>
      <c r="LTO253" s="256" t="s">
        <v>659</v>
      </c>
      <c r="LTP253" s="256" t="s">
        <v>659</v>
      </c>
      <c r="LTQ253" s="256" t="s">
        <v>659</v>
      </c>
      <c r="LTR253" s="256" t="s">
        <v>659</v>
      </c>
      <c r="LTS253" s="256" t="s">
        <v>659</v>
      </c>
      <c r="LTT253" s="256" t="s">
        <v>659</v>
      </c>
      <c r="LTU253" s="256" t="s">
        <v>659</v>
      </c>
      <c r="LTV253" s="256" t="s">
        <v>659</v>
      </c>
      <c r="LTW253" s="256" t="s">
        <v>659</v>
      </c>
      <c r="LTX253" s="256" t="s">
        <v>659</v>
      </c>
      <c r="LTY253" s="256" t="s">
        <v>659</v>
      </c>
      <c r="LTZ253" s="256" t="s">
        <v>659</v>
      </c>
      <c r="LUA253" s="256" t="s">
        <v>659</v>
      </c>
      <c r="LUB253" s="256" t="s">
        <v>659</v>
      </c>
      <c r="LUC253" s="256" t="s">
        <v>659</v>
      </c>
      <c r="LUD253" s="256" t="s">
        <v>659</v>
      </c>
      <c r="LUE253" s="256" t="s">
        <v>659</v>
      </c>
      <c r="LUF253" s="256" t="s">
        <v>659</v>
      </c>
      <c r="LUG253" s="256" t="s">
        <v>659</v>
      </c>
      <c r="LUH253" s="256" t="s">
        <v>659</v>
      </c>
      <c r="LUI253" s="256" t="s">
        <v>659</v>
      </c>
      <c r="LUJ253" s="256" t="s">
        <v>659</v>
      </c>
      <c r="LUK253" s="256" t="s">
        <v>659</v>
      </c>
      <c r="LUL253" s="256" t="s">
        <v>659</v>
      </c>
      <c r="LUM253" s="256" t="s">
        <v>659</v>
      </c>
      <c r="LUN253" s="256" t="s">
        <v>659</v>
      </c>
      <c r="LUO253" s="256" t="s">
        <v>659</v>
      </c>
      <c r="LUP253" s="256" t="s">
        <v>659</v>
      </c>
      <c r="LUQ253" s="256" t="s">
        <v>659</v>
      </c>
      <c r="LUR253" s="256" t="s">
        <v>659</v>
      </c>
      <c r="LUS253" s="256" t="s">
        <v>659</v>
      </c>
      <c r="LUT253" s="256" t="s">
        <v>659</v>
      </c>
      <c r="LUU253" s="256" t="s">
        <v>659</v>
      </c>
      <c r="LUV253" s="256" t="s">
        <v>659</v>
      </c>
      <c r="LUW253" s="256" t="s">
        <v>659</v>
      </c>
      <c r="LUX253" s="256" t="s">
        <v>659</v>
      </c>
      <c r="LUY253" s="256" t="s">
        <v>659</v>
      </c>
      <c r="LUZ253" s="256" t="s">
        <v>659</v>
      </c>
      <c r="LVA253" s="256" t="s">
        <v>659</v>
      </c>
      <c r="LVB253" s="256" t="s">
        <v>659</v>
      </c>
      <c r="LVC253" s="256" t="s">
        <v>659</v>
      </c>
      <c r="LVD253" s="256" t="s">
        <v>659</v>
      </c>
      <c r="LVE253" s="256" t="s">
        <v>659</v>
      </c>
      <c r="LVF253" s="256" t="s">
        <v>659</v>
      </c>
      <c r="LVG253" s="256" t="s">
        <v>659</v>
      </c>
      <c r="LVH253" s="256" t="s">
        <v>659</v>
      </c>
      <c r="LVI253" s="256" t="s">
        <v>659</v>
      </c>
      <c r="LVJ253" s="256" t="s">
        <v>659</v>
      </c>
      <c r="LVK253" s="256" t="s">
        <v>659</v>
      </c>
      <c r="LVL253" s="256" t="s">
        <v>659</v>
      </c>
      <c r="LVM253" s="256" t="s">
        <v>659</v>
      </c>
      <c r="LVN253" s="256" t="s">
        <v>659</v>
      </c>
      <c r="LVO253" s="256" t="s">
        <v>659</v>
      </c>
      <c r="LVP253" s="256" t="s">
        <v>659</v>
      </c>
      <c r="LVQ253" s="256" t="s">
        <v>659</v>
      </c>
      <c r="LVR253" s="256" t="s">
        <v>659</v>
      </c>
      <c r="LVS253" s="256" t="s">
        <v>659</v>
      </c>
      <c r="LVT253" s="256" t="s">
        <v>659</v>
      </c>
      <c r="LVU253" s="256" t="s">
        <v>659</v>
      </c>
      <c r="LVV253" s="256" t="s">
        <v>659</v>
      </c>
      <c r="LVW253" s="256" t="s">
        <v>659</v>
      </c>
      <c r="LVX253" s="256" t="s">
        <v>659</v>
      </c>
      <c r="LVY253" s="256" t="s">
        <v>659</v>
      </c>
      <c r="LVZ253" s="256" t="s">
        <v>659</v>
      </c>
      <c r="LWA253" s="256" t="s">
        <v>659</v>
      </c>
      <c r="LWB253" s="256" t="s">
        <v>659</v>
      </c>
      <c r="LWC253" s="256" t="s">
        <v>659</v>
      </c>
      <c r="LWD253" s="256" t="s">
        <v>659</v>
      </c>
      <c r="LWE253" s="256" t="s">
        <v>659</v>
      </c>
      <c r="LWF253" s="256" t="s">
        <v>659</v>
      </c>
      <c r="LWG253" s="256" t="s">
        <v>659</v>
      </c>
      <c r="LWH253" s="256" t="s">
        <v>659</v>
      </c>
      <c r="LWI253" s="256" t="s">
        <v>659</v>
      </c>
      <c r="LWJ253" s="256" t="s">
        <v>659</v>
      </c>
      <c r="LWK253" s="256" t="s">
        <v>659</v>
      </c>
      <c r="LWL253" s="256" t="s">
        <v>659</v>
      </c>
      <c r="LWM253" s="256" t="s">
        <v>659</v>
      </c>
      <c r="LWN253" s="256" t="s">
        <v>659</v>
      </c>
      <c r="LWO253" s="256" t="s">
        <v>659</v>
      </c>
      <c r="LWP253" s="256" t="s">
        <v>659</v>
      </c>
      <c r="LWQ253" s="256" t="s">
        <v>659</v>
      </c>
      <c r="LWR253" s="256" t="s">
        <v>659</v>
      </c>
      <c r="LWS253" s="256" t="s">
        <v>659</v>
      </c>
      <c r="LWT253" s="256" t="s">
        <v>659</v>
      </c>
      <c r="LWU253" s="256" t="s">
        <v>659</v>
      </c>
      <c r="LWV253" s="256" t="s">
        <v>659</v>
      </c>
      <c r="LWW253" s="256" t="s">
        <v>659</v>
      </c>
      <c r="LWX253" s="256" t="s">
        <v>659</v>
      </c>
      <c r="LWY253" s="256" t="s">
        <v>659</v>
      </c>
      <c r="LWZ253" s="256" t="s">
        <v>659</v>
      </c>
      <c r="LXA253" s="256" t="s">
        <v>659</v>
      </c>
      <c r="LXB253" s="256" t="s">
        <v>659</v>
      </c>
      <c r="LXC253" s="256" t="s">
        <v>659</v>
      </c>
      <c r="LXD253" s="256" t="s">
        <v>659</v>
      </c>
      <c r="LXE253" s="256" t="s">
        <v>659</v>
      </c>
      <c r="LXF253" s="256" t="s">
        <v>659</v>
      </c>
      <c r="LXG253" s="256" t="s">
        <v>659</v>
      </c>
      <c r="LXH253" s="256" t="s">
        <v>659</v>
      </c>
      <c r="LXI253" s="256" t="s">
        <v>659</v>
      </c>
      <c r="LXJ253" s="256" t="s">
        <v>659</v>
      </c>
      <c r="LXK253" s="256" t="s">
        <v>659</v>
      </c>
      <c r="LXL253" s="256" t="s">
        <v>659</v>
      </c>
      <c r="LXM253" s="256" t="s">
        <v>659</v>
      </c>
      <c r="LXN253" s="256" t="s">
        <v>659</v>
      </c>
      <c r="LXO253" s="256" t="s">
        <v>659</v>
      </c>
      <c r="LXP253" s="256" t="s">
        <v>659</v>
      </c>
      <c r="LXQ253" s="256" t="s">
        <v>659</v>
      </c>
      <c r="LXR253" s="256" t="s">
        <v>659</v>
      </c>
      <c r="LXS253" s="256" t="s">
        <v>659</v>
      </c>
      <c r="LXT253" s="256" t="s">
        <v>659</v>
      </c>
      <c r="LXU253" s="256" t="s">
        <v>659</v>
      </c>
      <c r="LXV253" s="256" t="s">
        <v>659</v>
      </c>
      <c r="LXW253" s="256" t="s">
        <v>659</v>
      </c>
      <c r="LXX253" s="256" t="s">
        <v>659</v>
      </c>
      <c r="LXY253" s="256" t="s">
        <v>659</v>
      </c>
      <c r="LXZ253" s="256" t="s">
        <v>659</v>
      </c>
      <c r="LYA253" s="256" t="s">
        <v>659</v>
      </c>
      <c r="LYB253" s="256" t="s">
        <v>659</v>
      </c>
      <c r="LYC253" s="256" t="s">
        <v>659</v>
      </c>
      <c r="LYD253" s="256" t="s">
        <v>659</v>
      </c>
      <c r="LYE253" s="256" t="s">
        <v>659</v>
      </c>
      <c r="LYF253" s="256" t="s">
        <v>659</v>
      </c>
      <c r="LYG253" s="256" t="s">
        <v>659</v>
      </c>
      <c r="LYH253" s="256" t="s">
        <v>659</v>
      </c>
      <c r="LYI253" s="256" t="s">
        <v>659</v>
      </c>
      <c r="LYJ253" s="256" t="s">
        <v>659</v>
      </c>
      <c r="LYK253" s="256" t="s">
        <v>659</v>
      </c>
      <c r="LYL253" s="256" t="s">
        <v>659</v>
      </c>
      <c r="LYM253" s="256" t="s">
        <v>659</v>
      </c>
      <c r="LYN253" s="256" t="s">
        <v>659</v>
      </c>
      <c r="LYO253" s="256" t="s">
        <v>659</v>
      </c>
      <c r="LYP253" s="256" t="s">
        <v>659</v>
      </c>
      <c r="LYQ253" s="256" t="s">
        <v>659</v>
      </c>
      <c r="LYR253" s="256" t="s">
        <v>659</v>
      </c>
      <c r="LYS253" s="256" t="s">
        <v>659</v>
      </c>
      <c r="LYT253" s="256" t="s">
        <v>659</v>
      </c>
      <c r="LYU253" s="256" t="s">
        <v>659</v>
      </c>
      <c r="LYV253" s="256" t="s">
        <v>659</v>
      </c>
      <c r="LYW253" s="256" t="s">
        <v>659</v>
      </c>
      <c r="LYX253" s="256" t="s">
        <v>659</v>
      </c>
      <c r="LYY253" s="256" t="s">
        <v>659</v>
      </c>
      <c r="LYZ253" s="256" t="s">
        <v>659</v>
      </c>
      <c r="LZA253" s="256" t="s">
        <v>659</v>
      </c>
      <c r="LZB253" s="256" t="s">
        <v>659</v>
      </c>
      <c r="LZC253" s="256" t="s">
        <v>659</v>
      </c>
      <c r="LZD253" s="256" t="s">
        <v>659</v>
      </c>
      <c r="LZE253" s="256" t="s">
        <v>659</v>
      </c>
      <c r="LZF253" s="256" t="s">
        <v>659</v>
      </c>
      <c r="LZG253" s="256" t="s">
        <v>659</v>
      </c>
      <c r="LZH253" s="256" t="s">
        <v>659</v>
      </c>
      <c r="LZI253" s="256" t="s">
        <v>659</v>
      </c>
      <c r="LZJ253" s="256" t="s">
        <v>659</v>
      </c>
      <c r="LZK253" s="256" t="s">
        <v>659</v>
      </c>
      <c r="LZL253" s="256" t="s">
        <v>659</v>
      </c>
      <c r="LZM253" s="256" t="s">
        <v>659</v>
      </c>
      <c r="LZN253" s="256" t="s">
        <v>659</v>
      </c>
      <c r="LZO253" s="256" t="s">
        <v>659</v>
      </c>
      <c r="LZP253" s="256" t="s">
        <v>659</v>
      </c>
      <c r="LZQ253" s="256" t="s">
        <v>659</v>
      </c>
      <c r="LZR253" s="256" t="s">
        <v>659</v>
      </c>
      <c r="LZS253" s="256" t="s">
        <v>659</v>
      </c>
      <c r="LZT253" s="256" t="s">
        <v>659</v>
      </c>
      <c r="LZU253" s="256" t="s">
        <v>659</v>
      </c>
      <c r="LZV253" s="256" t="s">
        <v>659</v>
      </c>
      <c r="LZW253" s="256" t="s">
        <v>659</v>
      </c>
      <c r="LZX253" s="256" t="s">
        <v>659</v>
      </c>
      <c r="LZY253" s="256" t="s">
        <v>659</v>
      </c>
      <c r="LZZ253" s="256" t="s">
        <v>659</v>
      </c>
      <c r="MAA253" s="256" t="s">
        <v>659</v>
      </c>
      <c r="MAB253" s="256" t="s">
        <v>659</v>
      </c>
      <c r="MAC253" s="256" t="s">
        <v>659</v>
      </c>
      <c r="MAD253" s="256" t="s">
        <v>659</v>
      </c>
      <c r="MAE253" s="256" t="s">
        <v>659</v>
      </c>
      <c r="MAF253" s="256" t="s">
        <v>659</v>
      </c>
      <c r="MAG253" s="256" t="s">
        <v>659</v>
      </c>
      <c r="MAH253" s="256" t="s">
        <v>659</v>
      </c>
      <c r="MAI253" s="256" t="s">
        <v>659</v>
      </c>
      <c r="MAJ253" s="256" t="s">
        <v>659</v>
      </c>
      <c r="MAK253" s="256" t="s">
        <v>659</v>
      </c>
      <c r="MAL253" s="256" t="s">
        <v>659</v>
      </c>
      <c r="MAM253" s="256" t="s">
        <v>659</v>
      </c>
      <c r="MAN253" s="256" t="s">
        <v>659</v>
      </c>
      <c r="MAO253" s="256" t="s">
        <v>659</v>
      </c>
      <c r="MAP253" s="256" t="s">
        <v>659</v>
      </c>
      <c r="MAQ253" s="256" t="s">
        <v>659</v>
      </c>
      <c r="MAR253" s="256" t="s">
        <v>659</v>
      </c>
      <c r="MAS253" s="256" t="s">
        <v>659</v>
      </c>
      <c r="MAT253" s="256" t="s">
        <v>659</v>
      </c>
      <c r="MAU253" s="256" t="s">
        <v>659</v>
      </c>
      <c r="MAV253" s="256" t="s">
        <v>659</v>
      </c>
      <c r="MAW253" s="256" t="s">
        <v>659</v>
      </c>
      <c r="MAX253" s="256" t="s">
        <v>659</v>
      </c>
      <c r="MAY253" s="256" t="s">
        <v>659</v>
      </c>
      <c r="MAZ253" s="256" t="s">
        <v>659</v>
      </c>
      <c r="MBA253" s="256" t="s">
        <v>659</v>
      </c>
      <c r="MBB253" s="256" t="s">
        <v>659</v>
      </c>
      <c r="MBC253" s="256" t="s">
        <v>659</v>
      </c>
      <c r="MBD253" s="256" t="s">
        <v>659</v>
      </c>
      <c r="MBE253" s="256" t="s">
        <v>659</v>
      </c>
      <c r="MBF253" s="256" t="s">
        <v>659</v>
      </c>
      <c r="MBG253" s="256" t="s">
        <v>659</v>
      </c>
      <c r="MBH253" s="256" t="s">
        <v>659</v>
      </c>
      <c r="MBI253" s="256" t="s">
        <v>659</v>
      </c>
      <c r="MBJ253" s="256" t="s">
        <v>659</v>
      </c>
      <c r="MBK253" s="256" t="s">
        <v>659</v>
      </c>
      <c r="MBL253" s="256" t="s">
        <v>659</v>
      </c>
      <c r="MBM253" s="256" t="s">
        <v>659</v>
      </c>
      <c r="MBN253" s="256" t="s">
        <v>659</v>
      </c>
      <c r="MBO253" s="256" t="s">
        <v>659</v>
      </c>
      <c r="MBP253" s="256" t="s">
        <v>659</v>
      </c>
      <c r="MBQ253" s="256" t="s">
        <v>659</v>
      </c>
      <c r="MBR253" s="256" t="s">
        <v>659</v>
      </c>
      <c r="MBS253" s="256" t="s">
        <v>659</v>
      </c>
      <c r="MBT253" s="256" t="s">
        <v>659</v>
      </c>
      <c r="MBU253" s="256" t="s">
        <v>659</v>
      </c>
      <c r="MBV253" s="256" t="s">
        <v>659</v>
      </c>
      <c r="MBW253" s="256" t="s">
        <v>659</v>
      </c>
      <c r="MBX253" s="256" t="s">
        <v>659</v>
      </c>
      <c r="MBY253" s="256" t="s">
        <v>659</v>
      </c>
      <c r="MBZ253" s="256" t="s">
        <v>659</v>
      </c>
      <c r="MCA253" s="256" t="s">
        <v>659</v>
      </c>
      <c r="MCB253" s="256" t="s">
        <v>659</v>
      </c>
      <c r="MCC253" s="256" t="s">
        <v>659</v>
      </c>
      <c r="MCD253" s="256" t="s">
        <v>659</v>
      </c>
      <c r="MCE253" s="256" t="s">
        <v>659</v>
      </c>
      <c r="MCF253" s="256" t="s">
        <v>659</v>
      </c>
      <c r="MCG253" s="256" t="s">
        <v>659</v>
      </c>
      <c r="MCH253" s="256" t="s">
        <v>659</v>
      </c>
      <c r="MCI253" s="256" t="s">
        <v>659</v>
      </c>
      <c r="MCJ253" s="256" t="s">
        <v>659</v>
      </c>
      <c r="MCK253" s="256" t="s">
        <v>659</v>
      </c>
      <c r="MCL253" s="256" t="s">
        <v>659</v>
      </c>
      <c r="MCM253" s="256" t="s">
        <v>659</v>
      </c>
      <c r="MCN253" s="256" t="s">
        <v>659</v>
      </c>
      <c r="MCO253" s="256" t="s">
        <v>659</v>
      </c>
      <c r="MCP253" s="256" t="s">
        <v>659</v>
      </c>
      <c r="MCQ253" s="256" t="s">
        <v>659</v>
      </c>
      <c r="MCR253" s="256" t="s">
        <v>659</v>
      </c>
      <c r="MCS253" s="256" t="s">
        <v>659</v>
      </c>
      <c r="MCT253" s="256" t="s">
        <v>659</v>
      </c>
      <c r="MCU253" s="256" t="s">
        <v>659</v>
      </c>
      <c r="MCV253" s="256" t="s">
        <v>659</v>
      </c>
      <c r="MCW253" s="256" t="s">
        <v>659</v>
      </c>
      <c r="MCX253" s="256" t="s">
        <v>659</v>
      </c>
      <c r="MCY253" s="256" t="s">
        <v>659</v>
      </c>
      <c r="MCZ253" s="256" t="s">
        <v>659</v>
      </c>
      <c r="MDA253" s="256" t="s">
        <v>659</v>
      </c>
      <c r="MDB253" s="256" t="s">
        <v>659</v>
      </c>
      <c r="MDC253" s="256" t="s">
        <v>659</v>
      </c>
      <c r="MDD253" s="256" t="s">
        <v>659</v>
      </c>
      <c r="MDE253" s="256" t="s">
        <v>659</v>
      </c>
      <c r="MDF253" s="256" t="s">
        <v>659</v>
      </c>
      <c r="MDG253" s="256" t="s">
        <v>659</v>
      </c>
      <c r="MDH253" s="256" t="s">
        <v>659</v>
      </c>
      <c r="MDI253" s="256" t="s">
        <v>659</v>
      </c>
      <c r="MDJ253" s="256" t="s">
        <v>659</v>
      </c>
      <c r="MDK253" s="256" t="s">
        <v>659</v>
      </c>
      <c r="MDL253" s="256" t="s">
        <v>659</v>
      </c>
      <c r="MDM253" s="256" t="s">
        <v>659</v>
      </c>
      <c r="MDN253" s="256" t="s">
        <v>659</v>
      </c>
      <c r="MDO253" s="256" t="s">
        <v>659</v>
      </c>
      <c r="MDP253" s="256" t="s">
        <v>659</v>
      </c>
      <c r="MDQ253" s="256" t="s">
        <v>659</v>
      </c>
      <c r="MDR253" s="256" t="s">
        <v>659</v>
      </c>
      <c r="MDS253" s="256" t="s">
        <v>659</v>
      </c>
      <c r="MDT253" s="256" t="s">
        <v>659</v>
      </c>
      <c r="MDU253" s="256" t="s">
        <v>659</v>
      </c>
      <c r="MDV253" s="256" t="s">
        <v>659</v>
      </c>
      <c r="MDW253" s="256" t="s">
        <v>659</v>
      </c>
      <c r="MDX253" s="256" t="s">
        <v>659</v>
      </c>
      <c r="MDY253" s="256" t="s">
        <v>659</v>
      </c>
      <c r="MDZ253" s="256" t="s">
        <v>659</v>
      </c>
      <c r="MEA253" s="256" t="s">
        <v>659</v>
      </c>
      <c r="MEB253" s="256" t="s">
        <v>659</v>
      </c>
      <c r="MEC253" s="256" t="s">
        <v>659</v>
      </c>
      <c r="MED253" s="256" t="s">
        <v>659</v>
      </c>
      <c r="MEE253" s="256" t="s">
        <v>659</v>
      </c>
      <c r="MEF253" s="256" t="s">
        <v>659</v>
      </c>
      <c r="MEG253" s="256" t="s">
        <v>659</v>
      </c>
      <c r="MEH253" s="256" t="s">
        <v>659</v>
      </c>
      <c r="MEI253" s="256" t="s">
        <v>659</v>
      </c>
      <c r="MEJ253" s="256" t="s">
        <v>659</v>
      </c>
      <c r="MEK253" s="256" t="s">
        <v>659</v>
      </c>
      <c r="MEL253" s="256" t="s">
        <v>659</v>
      </c>
      <c r="MEM253" s="256" t="s">
        <v>659</v>
      </c>
      <c r="MEN253" s="256" t="s">
        <v>659</v>
      </c>
      <c r="MEO253" s="256" t="s">
        <v>659</v>
      </c>
      <c r="MEP253" s="256" t="s">
        <v>659</v>
      </c>
      <c r="MEQ253" s="256" t="s">
        <v>659</v>
      </c>
      <c r="MER253" s="256" t="s">
        <v>659</v>
      </c>
      <c r="MES253" s="256" t="s">
        <v>659</v>
      </c>
      <c r="MET253" s="256" t="s">
        <v>659</v>
      </c>
      <c r="MEU253" s="256" t="s">
        <v>659</v>
      </c>
      <c r="MEV253" s="256" t="s">
        <v>659</v>
      </c>
      <c r="MEW253" s="256" t="s">
        <v>659</v>
      </c>
      <c r="MEX253" s="256" t="s">
        <v>659</v>
      </c>
      <c r="MEY253" s="256" t="s">
        <v>659</v>
      </c>
      <c r="MEZ253" s="256" t="s">
        <v>659</v>
      </c>
      <c r="MFA253" s="256" t="s">
        <v>659</v>
      </c>
      <c r="MFB253" s="256" t="s">
        <v>659</v>
      </c>
      <c r="MFC253" s="256" t="s">
        <v>659</v>
      </c>
      <c r="MFD253" s="256" t="s">
        <v>659</v>
      </c>
      <c r="MFE253" s="256" t="s">
        <v>659</v>
      </c>
      <c r="MFF253" s="256" t="s">
        <v>659</v>
      </c>
      <c r="MFG253" s="256" t="s">
        <v>659</v>
      </c>
      <c r="MFH253" s="256" t="s">
        <v>659</v>
      </c>
      <c r="MFI253" s="256" t="s">
        <v>659</v>
      </c>
      <c r="MFJ253" s="256" t="s">
        <v>659</v>
      </c>
      <c r="MFK253" s="256" t="s">
        <v>659</v>
      </c>
      <c r="MFL253" s="256" t="s">
        <v>659</v>
      </c>
      <c r="MFM253" s="256" t="s">
        <v>659</v>
      </c>
      <c r="MFN253" s="256" t="s">
        <v>659</v>
      </c>
      <c r="MFO253" s="256" t="s">
        <v>659</v>
      </c>
      <c r="MFP253" s="256" t="s">
        <v>659</v>
      </c>
      <c r="MFQ253" s="256" t="s">
        <v>659</v>
      </c>
      <c r="MFR253" s="256" t="s">
        <v>659</v>
      </c>
      <c r="MFS253" s="256" t="s">
        <v>659</v>
      </c>
      <c r="MFT253" s="256" t="s">
        <v>659</v>
      </c>
      <c r="MFU253" s="256" t="s">
        <v>659</v>
      </c>
      <c r="MFV253" s="256" t="s">
        <v>659</v>
      </c>
      <c r="MFW253" s="256" t="s">
        <v>659</v>
      </c>
      <c r="MFX253" s="256" t="s">
        <v>659</v>
      </c>
      <c r="MFY253" s="256" t="s">
        <v>659</v>
      </c>
      <c r="MFZ253" s="256" t="s">
        <v>659</v>
      </c>
      <c r="MGA253" s="256" t="s">
        <v>659</v>
      </c>
      <c r="MGB253" s="256" t="s">
        <v>659</v>
      </c>
      <c r="MGC253" s="256" t="s">
        <v>659</v>
      </c>
      <c r="MGD253" s="256" t="s">
        <v>659</v>
      </c>
      <c r="MGE253" s="256" t="s">
        <v>659</v>
      </c>
      <c r="MGF253" s="256" t="s">
        <v>659</v>
      </c>
      <c r="MGG253" s="256" t="s">
        <v>659</v>
      </c>
      <c r="MGH253" s="256" t="s">
        <v>659</v>
      </c>
      <c r="MGI253" s="256" t="s">
        <v>659</v>
      </c>
      <c r="MGJ253" s="256" t="s">
        <v>659</v>
      </c>
      <c r="MGK253" s="256" t="s">
        <v>659</v>
      </c>
      <c r="MGL253" s="256" t="s">
        <v>659</v>
      </c>
      <c r="MGM253" s="256" t="s">
        <v>659</v>
      </c>
      <c r="MGN253" s="256" t="s">
        <v>659</v>
      </c>
      <c r="MGO253" s="256" t="s">
        <v>659</v>
      </c>
      <c r="MGP253" s="256" t="s">
        <v>659</v>
      </c>
      <c r="MGQ253" s="256" t="s">
        <v>659</v>
      </c>
      <c r="MGR253" s="256" t="s">
        <v>659</v>
      </c>
      <c r="MGS253" s="256" t="s">
        <v>659</v>
      </c>
      <c r="MGT253" s="256" t="s">
        <v>659</v>
      </c>
      <c r="MGU253" s="256" t="s">
        <v>659</v>
      </c>
      <c r="MGV253" s="256" t="s">
        <v>659</v>
      </c>
      <c r="MGW253" s="256" t="s">
        <v>659</v>
      </c>
      <c r="MGX253" s="256" t="s">
        <v>659</v>
      </c>
      <c r="MGY253" s="256" t="s">
        <v>659</v>
      </c>
      <c r="MGZ253" s="256" t="s">
        <v>659</v>
      </c>
      <c r="MHA253" s="256" t="s">
        <v>659</v>
      </c>
      <c r="MHB253" s="256" t="s">
        <v>659</v>
      </c>
      <c r="MHC253" s="256" t="s">
        <v>659</v>
      </c>
      <c r="MHD253" s="256" t="s">
        <v>659</v>
      </c>
      <c r="MHE253" s="256" t="s">
        <v>659</v>
      </c>
      <c r="MHF253" s="256" t="s">
        <v>659</v>
      </c>
      <c r="MHG253" s="256" t="s">
        <v>659</v>
      </c>
      <c r="MHH253" s="256" t="s">
        <v>659</v>
      </c>
      <c r="MHI253" s="256" t="s">
        <v>659</v>
      </c>
      <c r="MHJ253" s="256" t="s">
        <v>659</v>
      </c>
      <c r="MHK253" s="256" t="s">
        <v>659</v>
      </c>
      <c r="MHL253" s="256" t="s">
        <v>659</v>
      </c>
      <c r="MHM253" s="256" t="s">
        <v>659</v>
      </c>
      <c r="MHN253" s="256" t="s">
        <v>659</v>
      </c>
      <c r="MHO253" s="256" t="s">
        <v>659</v>
      </c>
      <c r="MHP253" s="256" t="s">
        <v>659</v>
      </c>
      <c r="MHQ253" s="256" t="s">
        <v>659</v>
      </c>
      <c r="MHR253" s="256" t="s">
        <v>659</v>
      </c>
      <c r="MHS253" s="256" t="s">
        <v>659</v>
      </c>
      <c r="MHT253" s="256" t="s">
        <v>659</v>
      </c>
      <c r="MHU253" s="256" t="s">
        <v>659</v>
      </c>
      <c r="MHV253" s="256" t="s">
        <v>659</v>
      </c>
      <c r="MHW253" s="256" t="s">
        <v>659</v>
      </c>
      <c r="MHX253" s="256" t="s">
        <v>659</v>
      </c>
      <c r="MHY253" s="256" t="s">
        <v>659</v>
      </c>
      <c r="MHZ253" s="256" t="s">
        <v>659</v>
      </c>
      <c r="MIA253" s="256" t="s">
        <v>659</v>
      </c>
      <c r="MIB253" s="256" t="s">
        <v>659</v>
      </c>
      <c r="MIC253" s="256" t="s">
        <v>659</v>
      </c>
      <c r="MID253" s="256" t="s">
        <v>659</v>
      </c>
      <c r="MIE253" s="256" t="s">
        <v>659</v>
      </c>
      <c r="MIF253" s="256" t="s">
        <v>659</v>
      </c>
      <c r="MIG253" s="256" t="s">
        <v>659</v>
      </c>
      <c r="MIH253" s="256" t="s">
        <v>659</v>
      </c>
      <c r="MII253" s="256" t="s">
        <v>659</v>
      </c>
      <c r="MIJ253" s="256" t="s">
        <v>659</v>
      </c>
      <c r="MIK253" s="256" t="s">
        <v>659</v>
      </c>
      <c r="MIL253" s="256" t="s">
        <v>659</v>
      </c>
      <c r="MIM253" s="256" t="s">
        <v>659</v>
      </c>
      <c r="MIN253" s="256" t="s">
        <v>659</v>
      </c>
      <c r="MIO253" s="256" t="s">
        <v>659</v>
      </c>
      <c r="MIP253" s="256" t="s">
        <v>659</v>
      </c>
      <c r="MIQ253" s="256" t="s">
        <v>659</v>
      </c>
      <c r="MIR253" s="256" t="s">
        <v>659</v>
      </c>
      <c r="MIS253" s="256" t="s">
        <v>659</v>
      </c>
      <c r="MIT253" s="256" t="s">
        <v>659</v>
      </c>
      <c r="MIU253" s="256" t="s">
        <v>659</v>
      </c>
      <c r="MIV253" s="256" t="s">
        <v>659</v>
      </c>
      <c r="MIW253" s="256" t="s">
        <v>659</v>
      </c>
      <c r="MIX253" s="256" t="s">
        <v>659</v>
      </c>
      <c r="MIY253" s="256" t="s">
        <v>659</v>
      </c>
      <c r="MIZ253" s="256" t="s">
        <v>659</v>
      </c>
      <c r="MJA253" s="256" t="s">
        <v>659</v>
      </c>
      <c r="MJB253" s="256" t="s">
        <v>659</v>
      </c>
      <c r="MJC253" s="256" t="s">
        <v>659</v>
      </c>
      <c r="MJD253" s="256" t="s">
        <v>659</v>
      </c>
      <c r="MJE253" s="256" t="s">
        <v>659</v>
      </c>
      <c r="MJF253" s="256" t="s">
        <v>659</v>
      </c>
      <c r="MJG253" s="256" t="s">
        <v>659</v>
      </c>
      <c r="MJH253" s="256" t="s">
        <v>659</v>
      </c>
      <c r="MJI253" s="256" t="s">
        <v>659</v>
      </c>
      <c r="MJJ253" s="256" t="s">
        <v>659</v>
      </c>
      <c r="MJK253" s="256" t="s">
        <v>659</v>
      </c>
      <c r="MJL253" s="256" t="s">
        <v>659</v>
      </c>
      <c r="MJM253" s="256" t="s">
        <v>659</v>
      </c>
      <c r="MJN253" s="256" t="s">
        <v>659</v>
      </c>
      <c r="MJO253" s="256" t="s">
        <v>659</v>
      </c>
      <c r="MJP253" s="256" t="s">
        <v>659</v>
      </c>
      <c r="MJQ253" s="256" t="s">
        <v>659</v>
      </c>
      <c r="MJR253" s="256" t="s">
        <v>659</v>
      </c>
      <c r="MJS253" s="256" t="s">
        <v>659</v>
      </c>
      <c r="MJT253" s="256" t="s">
        <v>659</v>
      </c>
      <c r="MJU253" s="256" t="s">
        <v>659</v>
      </c>
      <c r="MJV253" s="256" t="s">
        <v>659</v>
      </c>
      <c r="MJW253" s="256" t="s">
        <v>659</v>
      </c>
      <c r="MJX253" s="256" t="s">
        <v>659</v>
      </c>
      <c r="MJY253" s="256" t="s">
        <v>659</v>
      </c>
      <c r="MJZ253" s="256" t="s">
        <v>659</v>
      </c>
      <c r="MKA253" s="256" t="s">
        <v>659</v>
      </c>
      <c r="MKB253" s="256" t="s">
        <v>659</v>
      </c>
      <c r="MKC253" s="256" t="s">
        <v>659</v>
      </c>
      <c r="MKD253" s="256" t="s">
        <v>659</v>
      </c>
      <c r="MKE253" s="256" t="s">
        <v>659</v>
      </c>
      <c r="MKF253" s="256" t="s">
        <v>659</v>
      </c>
      <c r="MKG253" s="256" t="s">
        <v>659</v>
      </c>
      <c r="MKH253" s="256" t="s">
        <v>659</v>
      </c>
      <c r="MKI253" s="256" t="s">
        <v>659</v>
      </c>
      <c r="MKJ253" s="256" t="s">
        <v>659</v>
      </c>
      <c r="MKK253" s="256" t="s">
        <v>659</v>
      </c>
      <c r="MKL253" s="256" t="s">
        <v>659</v>
      </c>
      <c r="MKM253" s="256" t="s">
        <v>659</v>
      </c>
      <c r="MKN253" s="256" t="s">
        <v>659</v>
      </c>
      <c r="MKO253" s="256" t="s">
        <v>659</v>
      </c>
      <c r="MKP253" s="256" t="s">
        <v>659</v>
      </c>
      <c r="MKQ253" s="256" t="s">
        <v>659</v>
      </c>
      <c r="MKR253" s="256" t="s">
        <v>659</v>
      </c>
      <c r="MKS253" s="256" t="s">
        <v>659</v>
      </c>
      <c r="MKT253" s="256" t="s">
        <v>659</v>
      </c>
      <c r="MKU253" s="256" t="s">
        <v>659</v>
      </c>
      <c r="MKV253" s="256" t="s">
        <v>659</v>
      </c>
      <c r="MKW253" s="256" t="s">
        <v>659</v>
      </c>
      <c r="MKX253" s="256" t="s">
        <v>659</v>
      </c>
      <c r="MKY253" s="256" t="s">
        <v>659</v>
      </c>
      <c r="MKZ253" s="256" t="s">
        <v>659</v>
      </c>
      <c r="MLA253" s="256" t="s">
        <v>659</v>
      </c>
      <c r="MLB253" s="256" t="s">
        <v>659</v>
      </c>
      <c r="MLC253" s="256" t="s">
        <v>659</v>
      </c>
      <c r="MLD253" s="256" t="s">
        <v>659</v>
      </c>
      <c r="MLE253" s="256" t="s">
        <v>659</v>
      </c>
      <c r="MLF253" s="256" t="s">
        <v>659</v>
      </c>
      <c r="MLG253" s="256" t="s">
        <v>659</v>
      </c>
      <c r="MLH253" s="256" t="s">
        <v>659</v>
      </c>
      <c r="MLI253" s="256" t="s">
        <v>659</v>
      </c>
      <c r="MLJ253" s="256" t="s">
        <v>659</v>
      </c>
      <c r="MLK253" s="256" t="s">
        <v>659</v>
      </c>
      <c r="MLL253" s="256" t="s">
        <v>659</v>
      </c>
      <c r="MLM253" s="256" t="s">
        <v>659</v>
      </c>
      <c r="MLN253" s="256" t="s">
        <v>659</v>
      </c>
      <c r="MLO253" s="256" t="s">
        <v>659</v>
      </c>
      <c r="MLP253" s="256" t="s">
        <v>659</v>
      </c>
      <c r="MLQ253" s="256" t="s">
        <v>659</v>
      </c>
      <c r="MLR253" s="256" t="s">
        <v>659</v>
      </c>
      <c r="MLS253" s="256" t="s">
        <v>659</v>
      </c>
      <c r="MLT253" s="256" t="s">
        <v>659</v>
      </c>
      <c r="MLU253" s="256" t="s">
        <v>659</v>
      </c>
      <c r="MLV253" s="256" t="s">
        <v>659</v>
      </c>
      <c r="MLW253" s="256" t="s">
        <v>659</v>
      </c>
      <c r="MLX253" s="256" t="s">
        <v>659</v>
      </c>
      <c r="MLY253" s="256" t="s">
        <v>659</v>
      </c>
      <c r="MLZ253" s="256" t="s">
        <v>659</v>
      </c>
      <c r="MMA253" s="256" t="s">
        <v>659</v>
      </c>
      <c r="MMB253" s="256" t="s">
        <v>659</v>
      </c>
      <c r="MMC253" s="256" t="s">
        <v>659</v>
      </c>
      <c r="MMD253" s="256" t="s">
        <v>659</v>
      </c>
      <c r="MME253" s="256" t="s">
        <v>659</v>
      </c>
      <c r="MMF253" s="256" t="s">
        <v>659</v>
      </c>
      <c r="MMG253" s="256" t="s">
        <v>659</v>
      </c>
      <c r="MMH253" s="256" t="s">
        <v>659</v>
      </c>
      <c r="MMI253" s="256" t="s">
        <v>659</v>
      </c>
      <c r="MMJ253" s="256" t="s">
        <v>659</v>
      </c>
      <c r="MMK253" s="256" t="s">
        <v>659</v>
      </c>
      <c r="MML253" s="256" t="s">
        <v>659</v>
      </c>
      <c r="MMM253" s="256" t="s">
        <v>659</v>
      </c>
      <c r="MMN253" s="256" t="s">
        <v>659</v>
      </c>
      <c r="MMO253" s="256" t="s">
        <v>659</v>
      </c>
      <c r="MMP253" s="256" t="s">
        <v>659</v>
      </c>
      <c r="MMQ253" s="256" t="s">
        <v>659</v>
      </c>
      <c r="MMR253" s="256" t="s">
        <v>659</v>
      </c>
      <c r="MMS253" s="256" t="s">
        <v>659</v>
      </c>
      <c r="MMT253" s="256" t="s">
        <v>659</v>
      </c>
      <c r="MMU253" s="256" t="s">
        <v>659</v>
      </c>
      <c r="MMV253" s="256" t="s">
        <v>659</v>
      </c>
      <c r="MMW253" s="256" t="s">
        <v>659</v>
      </c>
      <c r="MMX253" s="256" t="s">
        <v>659</v>
      </c>
      <c r="MMY253" s="256" t="s">
        <v>659</v>
      </c>
      <c r="MMZ253" s="256" t="s">
        <v>659</v>
      </c>
      <c r="MNA253" s="256" t="s">
        <v>659</v>
      </c>
      <c r="MNB253" s="256" t="s">
        <v>659</v>
      </c>
      <c r="MNC253" s="256" t="s">
        <v>659</v>
      </c>
      <c r="MND253" s="256" t="s">
        <v>659</v>
      </c>
      <c r="MNE253" s="256" t="s">
        <v>659</v>
      </c>
      <c r="MNF253" s="256" t="s">
        <v>659</v>
      </c>
      <c r="MNG253" s="256" t="s">
        <v>659</v>
      </c>
      <c r="MNH253" s="256" t="s">
        <v>659</v>
      </c>
      <c r="MNI253" s="256" t="s">
        <v>659</v>
      </c>
      <c r="MNJ253" s="256" t="s">
        <v>659</v>
      </c>
      <c r="MNK253" s="256" t="s">
        <v>659</v>
      </c>
      <c r="MNL253" s="256" t="s">
        <v>659</v>
      </c>
      <c r="MNM253" s="256" t="s">
        <v>659</v>
      </c>
      <c r="MNN253" s="256" t="s">
        <v>659</v>
      </c>
      <c r="MNO253" s="256" t="s">
        <v>659</v>
      </c>
      <c r="MNP253" s="256" t="s">
        <v>659</v>
      </c>
      <c r="MNQ253" s="256" t="s">
        <v>659</v>
      </c>
      <c r="MNR253" s="256" t="s">
        <v>659</v>
      </c>
      <c r="MNS253" s="256" t="s">
        <v>659</v>
      </c>
      <c r="MNT253" s="256" t="s">
        <v>659</v>
      </c>
      <c r="MNU253" s="256" t="s">
        <v>659</v>
      </c>
      <c r="MNV253" s="256" t="s">
        <v>659</v>
      </c>
      <c r="MNW253" s="256" t="s">
        <v>659</v>
      </c>
      <c r="MNX253" s="256" t="s">
        <v>659</v>
      </c>
      <c r="MNY253" s="256" t="s">
        <v>659</v>
      </c>
      <c r="MNZ253" s="256" t="s">
        <v>659</v>
      </c>
      <c r="MOA253" s="256" t="s">
        <v>659</v>
      </c>
      <c r="MOB253" s="256" t="s">
        <v>659</v>
      </c>
      <c r="MOC253" s="256" t="s">
        <v>659</v>
      </c>
      <c r="MOD253" s="256" t="s">
        <v>659</v>
      </c>
      <c r="MOE253" s="256" t="s">
        <v>659</v>
      </c>
      <c r="MOF253" s="256" t="s">
        <v>659</v>
      </c>
      <c r="MOG253" s="256" t="s">
        <v>659</v>
      </c>
      <c r="MOH253" s="256" t="s">
        <v>659</v>
      </c>
      <c r="MOI253" s="256" t="s">
        <v>659</v>
      </c>
      <c r="MOJ253" s="256" t="s">
        <v>659</v>
      </c>
      <c r="MOK253" s="256" t="s">
        <v>659</v>
      </c>
      <c r="MOL253" s="256" t="s">
        <v>659</v>
      </c>
      <c r="MOM253" s="256" t="s">
        <v>659</v>
      </c>
      <c r="MON253" s="256" t="s">
        <v>659</v>
      </c>
      <c r="MOO253" s="256" t="s">
        <v>659</v>
      </c>
      <c r="MOP253" s="256" t="s">
        <v>659</v>
      </c>
      <c r="MOQ253" s="256" t="s">
        <v>659</v>
      </c>
      <c r="MOR253" s="256" t="s">
        <v>659</v>
      </c>
      <c r="MOS253" s="256" t="s">
        <v>659</v>
      </c>
      <c r="MOT253" s="256" t="s">
        <v>659</v>
      </c>
      <c r="MOU253" s="256" t="s">
        <v>659</v>
      </c>
      <c r="MOV253" s="256" t="s">
        <v>659</v>
      </c>
      <c r="MOW253" s="256" t="s">
        <v>659</v>
      </c>
      <c r="MOX253" s="256" t="s">
        <v>659</v>
      </c>
      <c r="MOY253" s="256" t="s">
        <v>659</v>
      </c>
      <c r="MOZ253" s="256" t="s">
        <v>659</v>
      </c>
      <c r="MPA253" s="256" t="s">
        <v>659</v>
      </c>
      <c r="MPB253" s="256" t="s">
        <v>659</v>
      </c>
      <c r="MPC253" s="256" t="s">
        <v>659</v>
      </c>
      <c r="MPD253" s="256" t="s">
        <v>659</v>
      </c>
      <c r="MPE253" s="256" t="s">
        <v>659</v>
      </c>
      <c r="MPF253" s="256" t="s">
        <v>659</v>
      </c>
      <c r="MPG253" s="256" t="s">
        <v>659</v>
      </c>
      <c r="MPH253" s="256" t="s">
        <v>659</v>
      </c>
      <c r="MPI253" s="256" t="s">
        <v>659</v>
      </c>
      <c r="MPJ253" s="256" t="s">
        <v>659</v>
      </c>
      <c r="MPK253" s="256" t="s">
        <v>659</v>
      </c>
      <c r="MPL253" s="256" t="s">
        <v>659</v>
      </c>
      <c r="MPM253" s="256" t="s">
        <v>659</v>
      </c>
      <c r="MPN253" s="256" t="s">
        <v>659</v>
      </c>
      <c r="MPO253" s="256" t="s">
        <v>659</v>
      </c>
      <c r="MPP253" s="256" t="s">
        <v>659</v>
      </c>
      <c r="MPQ253" s="256" t="s">
        <v>659</v>
      </c>
      <c r="MPR253" s="256" t="s">
        <v>659</v>
      </c>
      <c r="MPS253" s="256" t="s">
        <v>659</v>
      </c>
      <c r="MPT253" s="256" t="s">
        <v>659</v>
      </c>
      <c r="MPU253" s="256" t="s">
        <v>659</v>
      </c>
      <c r="MPV253" s="256" t="s">
        <v>659</v>
      </c>
      <c r="MPW253" s="256" t="s">
        <v>659</v>
      </c>
      <c r="MPX253" s="256" t="s">
        <v>659</v>
      </c>
      <c r="MPY253" s="256" t="s">
        <v>659</v>
      </c>
      <c r="MPZ253" s="256" t="s">
        <v>659</v>
      </c>
      <c r="MQA253" s="256" t="s">
        <v>659</v>
      </c>
      <c r="MQB253" s="256" t="s">
        <v>659</v>
      </c>
      <c r="MQC253" s="256" t="s">
        <v>659</v>
      </c>
      <c r="MQD253" s="256" t="s">
        <v>659</v>
      </c>
      <c r="MQE253" s="256" t="s">
        <v>659</v>
      </c>
      <c r="MQF253" s="256" t="s">
        <v>659</v>
      </c>
      <c r="MQG253" s="256" t="s">
        <v>659</v>
      </c>
      <c r="MQH253" s="256" t="s">
        <v>659</v>
      </c>
      <c r="MQI253" s="256" t="s">
        <v>659</v>
      </c>
      <c r="MQJ253" s="256" t="s">
        <v>659</v>
      </c>
      <c r="MQK253" s="256" t="s">
        <v>659</v>
      </c>
      <c r="MQL253" s="256" t="s">
        <v>659</v>
      </c>
      <c r="MQM253" s="256" t="s">
        <v>659</v>
      </c>
      <c r="MQN253" s="256" t="s">
        <v>659</v>
      </c>
      <c r="MQO253" s="256" t="s">
        <v>659</v>
      </c>
      <c r="MQP253" s="256" t="s">
        <v>659</v>
      </c>
      <c r="MQQ253" s="256" t="s">
        <v>659</v>
      </c>
      <c r="MQR253" s="256" t="s">
        <v>659</v>
      </c>
      <c r="MQS253" s="256" t="s">
        <v>659</v>
      </c>
      <c r="MQT253" s="256" t="s">
        <v>659</v>
      </c>
      <c r="MQU253" s="256" t="s">
        <v>659</v>
      </c>
      <c r="MQV253" s="256" t="s">
        <v>659</v>
      </c>
      <c r="MQW253" s="256" t="s">
        <v>659</v>
      </c>
      <c r="MQX253" s="256" t="s">
        <v>659</v>
      </c>
      <c r="MQY253" s="256" t="s">
        <v>659</v>
      </c>
      <c r="MQZ253" s="256" t="s">
        <v>659</v>
      </c>
      <c r="MRA253" s="256" t="s">
        <v>659</v>
      </c>
      <c r="MRB253" s="256" t="s">
        <v>659</v>
      </c>
      <c r="MRC253" s="256" t="s">
        <v>659</v>
      </c>
      <c r="MRD253" s="256" t="s">
        <v>659</v>
      </c>
      <c r="MRE253" s="256" t="s">
        <v>659</v>
      </c>
      <c r="MRF253" s="256" t="s">
        <v>659</v>
      </c>
      <c r="MRG253" s="256" t="s">
        <v>659</v>
      </c>
      <c r="MRH253" s="256" t="s">
        <v>659</v>
      </c>
      <c r="MRI253" s="256" t="s">
        <v>659</v>
      </c>
      <c r="MRJ253" s="256" t="s">
        <v>659</v>
      </c>
      <c r="MRK253" s="256" t="s">
        <v>659</v>
      </c>
      <c r="MRL253" s="256" t="s">
        <v>659</v>
      </c>
      <c r="MRM253" s="256" t="s">
        <v>659</v>
      </c>
      <c r="MRN253" s="256" t="s">
        <v>659</v>
      </c>
      <c r="MRO253" s="256" t="s">
        <v>659</v>
      </c>
      <c r="MRP253" s="256" t="s">
        <v>659</v>
      </c>
      <c r="MRQ253" s="256" t="s">
        <v>659</v>
      </c>
      <c r="MRR253" s="256" t="s">
        <v>659</v>
      </c>
      <c r="MRS253" s="256" t="s">
        <v>659</v>
      </c>
      <c r="MRT253" s="256" t="s">
        <v>659</v>
      </c>
      <c r="MRU253" s="256" t="s">
        <v>659</v>
      </c>
      <c r="MRV253" s="256" t="s">
        <v>659</v>
      </c>
      <c r="MRW253" s="256" t="s">
        <v>659</v>
      </c>
      <c r="MRX253" s="256" t="s">
        <v>659</v>
      </c>
      <c r="MRY253" s="256" t="s">
        <v>659</v>
      </c>
      <c r="MRZ253" s="256" t="s">
        <v>659</v>
      </c>
      <c r="MSA253" s="256" t="s">
        <v>659</v>
      </c>
      <c r="MSB253" s="256" t="s">
        <v>659</v>
      </c>
      <c r="MSC253" s="256" t="s">
        <v>659</v>
      </c>
      <c r="MSD253" s="256" t="s">
        <v>659</v>
      </c>
      <c r="MSE253" s="256" t="s">
        <v>659</v>
      </c>
      <c r="MSF253" s="256" t="s">
        <v>659</v>
      </c>
      <c r="MSG253" s="256" t="s">
        <v>659</v>
      </c>
      <c r="MSH253" s="256" t="s">
        <v>659</v>
      </c>
      <c r="MSI253" s="256" t="s">
        <v>659</v>
      </c>
      <c r="MSJ253" s="256" t="s">
        <v>659</v>
      </c>
      <c r="MSK253" s="256" t="s">
        <v>659</v>
      </c>
      <c r="MSL253" s="256" t="s">
        <v>659</v>
      </c>
      <c r="MSM253" s="256" t="s">
        <v>659</v>
      </c>
      <c r="MSN253" s="256" t="s">
        <v>659</v>
      </c>
      <c r="MSO253" s="256" t="s">
        <v>659</v>
      </c>
      <c r="MSP253" s="256" t="s">
        <v>659</v>
      </c>
      <c r="MSQ253" s="256" t="s">
        <v>659</v>
      </c>
      <c r="MSR253" s="256" t="s">
        <v>659</v>
      </c>
      <c r="MSS253" s="256" t="s">
        <v>659</v>
      </c>
      <c r="MST253" s="256" t="s">
        <v>659</v>
      </c>
      <c r="MSU253" s="256" t="s">
        <v>659</v>
      </c>
      <c r="MSV253" s="256" t="s">
        <v>659</v>
      </c>
      <c r="MSW253" s="256" t="s">
        <v>659</v>
      </c>
      <c r="MSX253" s="256" t="s">
        <v>659</v>
      </c>
      <c r="MSY253" s="256" t="s">
        <v>659</v>
      </c>
      <c r="MSZ253" s="256" t="s">
        <v>659</v>
      </c>
      <c r="MTA253" s="256" t="s">
        <v>659</v>
      </c>
      <c r="MTB253" s="256" t="s">
        <v>659</v>
      </c>
      <c r="MTC253" s="256" t="s">
        <v>659</v>
      </c>
      <c r="MTD253" s="256" t="s">
        <v>659</v>
      </c>
      <c r="MTE253" s="256" t="s">
        <v>659</v>
      </c>
      <c r="MTF253" s="256" t="s">
        <v>659</v>
      </c>
      <c r="MTG253" s="256" t="s">
        <v>659</v>
      </c>
      <c r="MTH253" s="256" t="s">
        <v>659</v>
      </c>
      <c r="MTI253" s="256" t="s">
        <v>659</v>
      </c>
      <c r="MTJ253" s="256" t="s">
        <v>659</v>
      </c>
      <c r="MTK253" s="256" t="s">
        <v>659</v>
      </c>
      <c r="MTL253" s="256" t="s">
        <v>659</v>
      </c>
      <c r="MTM253" s="256" t="s">
        <v>659</v>
      </c>
      <c r="MTN253" s="256" t="s">
        <v>659</v>
      </c>
      <c r="MTO253" s="256" t="s">
        <v>659</v>
      </c>
      <c r="MTP253" s="256" t="s">
        <v>659</v>
      </c>
      <c r="MTQ253" s="256" t="s">
        <v>659</v>
      </c>
      <c r="MTR253" s="256" t="s">
        <v>659</v>
      </c>
      <c r="MTS253" s="256" t="s">
        <v>659</v>
      </c>
      <c r="MTT253" s="256" t="s">
        <v>659</v>
      </c>
      <c r="MTU253" s="256" t="s">
        <v>659</v>
      </c>
      <c r="MTV253" s="256" t="s">
        <v>659</v>
      </c>
      <c r="MTW253" s="256" t="s">
        <v>659</v>
      </c>
      <c r="MTX253" s="256" t="s">
        <v>659</v>
      </c>
      <c r="MTY253" s="256" t="s">
        <v>659</v>
      </c>
      <c r="MTZ253" s="256" t="s">
        <v>659</v>
      </c>
      <c r="MUA253" s="256" t="s">
        <v>659</v>
      </c>
      <c r="MUB253" s="256" t="s">
        <v>659</v>
      </c>
      <c r="MUC253" s="256" t="s">
        <v>659</v>
      </c>
      <c r="MUD253" s="256" t="s">
        <v>659</v>
      </c>
      <c r="MUE253" s="256" t="s">
        <v>659</v>
      </c>
      <c r="MUF253" s="256" t="s">
        <v>659</v>
      </c>
      <c r="MUG253" s="256" t="s">
        <v>659</v>
      </c>
      <c r="MUH253" s="256" t="s">
        <v>659</v>
      </c>
      <c r="MUI253" s="256" t="s">
        <v>659</v>
      </c>
      <c r="MUJ253" s="256" t="s">
        <v>659</v>
      </c>
      <c r="MUK253" s="256" t="s">
        <v>659</v>
      </c>
      <c r="MUL253" s="256" t="s">
        <v>659</v>
      </c>
      <c r="MUM253" s="256" t="s">
        <v>659</v>
      </c>
      <c r="MUN253" s="256" t="s">
        <v>659</v>
      </c>
      <c r="MUO253" s="256" t="s">
        <v>659</v>
      </c>
      <c r="MUP253" s="256" t="s">
        <v>659</v>
      </c>
      <c r="MUQ253" s="256" t="s">
        <v>659</v>
      </c>
      <c r="MUR253" s="256" t="s">
        <v>659</v>
      </c>
      <c r="MUS253" s="256" t="s">
        <v>659</v>
      </c>
      <c r="MUT253" s="256" t="s">
        <v>659</v>
      </c>
      <c r="MUU253" s="256" t="s">
        <v>659</v>
      </c>
      <c r="MUV253" s="256" t="s">
        <v>659</v>
      </c>
      <c r="MUW253" s="256" t="s">
        <v>659</v>
      </c>
      <c r="MUX253" s="256" t="s">
        <v>659</v>
      </c>
      <c r="MUY253" s="256" t="s">
        <v>659</v>
      </c>
      <c r="MUZ253" s="256" t="s">
        <v>659</v>
      </c>
      <c r="MVA253" s="256" t="s">
        <v>659</v>
      </c>
      <c r="MVB253" s="256" t="s">
        <v>659</v>
      </c>
      <c r="MVC253" s="256" t="s">
        <v>659</v>
      </c>
      <c r="MVD253" s="256" t="s">
        <v>659</v>
      </c>
      <c r="MVE253" s="256" t="s">
        <v>659</v>
      </c>
      <c r="MVF253" s="256" t="s">
        <v>659</v>
      </c>
      <c r="MVG253" s="256" t="s">
        <v>659</v>
      </c>
      <c r="MVH253" s="256" t="s">
        <v>659</v>
      </c>
      <c r="MVI253" s="256" t="s">
        <v>659</v>
      </c>
      <c r="MVJ253" s="256" t="s">
        <v>659</v>
      </c>
      <c r="MVK253" s="256" t="s">
        <v>659</v>
      </c>
      <c r="MVL253" s="256" t="s">
        <v>659</v>
      </c>
      <c r="MVM253" s="256" t="s">
        <v>659</v>
      </c>
      <c r="MVN253" s="256" t="s">
        <v>659</v>
      </c>
      <c r="MVO253" s="256" t="s">
        <v>659</v>
      </c>
      <c r="MVP253" s="256" t="s">
        <v>659</v>
      </c>
      <c r="MVQ253" s="256" t="s">
        <v>659</v>
      </c>
      <c r="MVR253" s="256" t="s">
        <v>659</v>
      </c>
      <c r="MVS253" s="256" t="s">
        <v>659</v>
      </c>
      <c r="MVT253" s="256" t="s">
        <v>659</v>
      </c>
      <c r="MVU253" s="256" t="s">
        <v>659</v>
      </c>
      <c r="MVV253" s="256" t="s">
        <v>659</v>
      </c>
      <c r="MVW253" s="256" t="s">
        <v>659</v>
      </c>
      <c r="MVX253" s="256" t="s">
        <v>659</v>
      </c>
      <c r="MVY253" s="256" t="s">
        <v>659</v>
      </c>
      <c r="MVZ253" s="256" t="s">
        <v>659</v>
      </c>
      <c r="MWA253" s="256" t="s">
        <v>659</v>
      </c>
      <c r="MWB253" s="256" t="s">
        <v>659</v>
      </c>
      <c r="MWC253" s="256" t="s">
        <v>659</v>
      </c>
      <c r="MWD253" s="256" t="s">
        <v>659</v>
      </c>
      <c r="MWE253" s="256" t="s">
        <v>659</v>
      </c>
      <c r="MWF253" s="256" t="s">
        <v>659</v>
      </c>
      <c r="MWG253" s="256" t="s">
        <v>659</v>
      </c>
      <c r="MWH253" s="256" t="s">
        <v>659</v>
      </c>
      <c r="MWI253" s="256" t="s">
        <v>659</v>
      </c>
      <c r="MWJ253" s="256" t="s">
        <v>659</v>
      </c>
      <c r="MWK253" s="256" t="s">
        <v>659</v>
      </c>
      <c r="MWL253" s="256" t="s">
        <v>659</v>
      </c>
      <c r="MWM253" s="256" t="s">
        <v>659</v>
      </c>
      <c r="MWN253" s="256" t="s">
        <v>659</v>
      </c>
      <c r="MWO253" s="256" t="s">
        <v>659</v>
      </c>
      <c r="MWP253" s="256" t="s">
        <v>659</v>
      </c>
      <c r="MWQ253" s="256" t="s">
        <v>659</v>
      </c>
      <c r="MWR253" s="256" t="s">
        <v>659</v>
      </c>
      <c r="MWS253" s="256" t="s">
        <v>659</v>
      </c>
      <c r="MWT253" s="256" t="s">
        <v>659</v>
      </c>
      <c r="MWU253" s="256" t="s">
        <v>659</v>
      </c>
      <c r="MWV253" s="256" t="s">
        <v>659</v>
      </c>
      <c r="MWW253" s="256" t="s">
        <v>659</v>
      </c>
      <c r="MWX253" s="256" t="s">
        <v>659</v>
      </c>
      <c r="MWY253" s="256" t="s">
        <v>659</v>
      </c>
      <c r="MWZ253" s="256" t="s">
        <v>659</v>
      </c>
      <c r="MXA253" s="256" t="s">
        <v>659</v>
      </c>
      <c r="MXB253" s="256" t="s">
        <v>659</v>
      </c>
      <c r="MXC253" s="256" t="s">
        <v>659</v>
      </c>
      <c r="MXD253" s="256" t="s">
        <v>659</v>
      </c>
      <c r="MXE253" s="256" t="s">
        <v>659</v>
      </c>
      <c r="MXF253" s="256" t="s">
        <v>659</v>
      </c>
      <c r="MXG253" s="256" t="s">
        <v>659</v>
      </c>
      <c r="MXH253" s="256" t="s">
        <v>659</v>
      </c>
      <c r="MXI253" s="256" t="s">
        <v>659</v>
      </c>
      <c r="MXJ253" s="256" t="s">
        <v>659</v>
      </c>
      <c r="MXK253" s="256" t="s">
        <v>659</v>
      </c>
      <c r="MXL253" s="256" t="s">
        <v>659</v>
      </c>
      <c r="MXM253" s="256" t="s">
        <v>659</v>
      </c>
      <c r="MXN253" s="256" t="s">
        <v>659</v>
      </c>
      <c r="MXO253" s="256" t="s">
        <v>659</v>
      </c>
      <c r="MXP253" s="256" t="s">
        <v>659</v>
      </c>
      <c r="MXQ253" s="256" t="s">
        <v>659</v>
      </c>
      <c r="MXR253" s="256" t="s">
        <v>659</v>
      </c>
      <c r="MXS253" s="256" t="s">
        <v>659</v>
      </c>
      <c r="MXT253" s="256" t="s">
        <v>659</v>
      </c>
      <c r="MXU253" s="256" t="s">
        <v>659</v>
      </c>
      <c r="MXV253" s="256" t="s">
        <v>659</v>
      </c>
      <c r="MXW253" s="256" t="s">
        <v>659</v>
      </c>
      <c r="MXX253" s="256" t="s">
        <v>659</v>
      </c>
      <c r="MXY253" s="256" t="s">
        <v>659</v>
      </c>
      <c r="MXZ253" s="256" t="s">
        <v>659</v>
      </c>
      <c r="MYA253" s="256" t="s">
        <v>659</v>
      </c>
      <c r="MYB253" s="256" t="s">
        <v>659</v>
      </c>
      <c r="MYC253" s="256" t="s">
        <v>659</v>
      </c>
      <c r="MYD253" s="256" t="s">
        <v>659</v>
      </c>
      <c r="MYE253" s="256" t="s">
        <v>659</v>
      </c>
      <c r="MYF253" s="256" t="s">
        <v>659</v>
      </c>
      <c r="MYG253" s="256" t="s">
        <v>659</v>
      </c>
      <c r="MYH253" s="256" t="s">
        <v>659</v>
      </c>
      <c r="MYI253" s="256" t="s">
        <v>659</v>
      </c>
      <c r="MYJ253" s="256" t="s">
        <v>659</v>
      </c>
      <c r="MYK253" s="256" t="s">
        <v>659</v>
      </c>
      <c r="MYL253" s="256" t="s">
        <v>659</v>
      </c>
      <c r="MYM253" s="256" t="s">
        <v>659</v>
      </c>
      <c r="MYN253" s="256" t="s">
        <v>659</v>
      </c>
      <c r="MYO253" s="256" t="s">
        <v>659</v>
      </c>
      <c r="MYP253" s="256" t="s">
        <v>659</v>
      </c>
      <c r="MYQ253" s="256" t="s">
        <v>659</v>
      </c>
      <c r="MYR253" s="256" t="s">
        <v>659</v>
      </c>
      <c r="MYS253" s="256" t="s">
        <v>659</v>
      </c>
      <c r="MYT253" s="256" t="s">
        <v>659</v>
      </c>
      <c r="MYU253" s="256" t="s">
        <v>659</v>
      </c>
      <c r="MYV253" s="256" t="s">
        <v>659</v>
      </c>
      <c r="MYW253" s="256" t="s">
        <v>659</v>
      </c>
      <c r="MYX253" s="256" t="s">
        <v>659</v>
      </c>
      <c r="MYY253" s="256" t="s">
        <v>659</v>
      </c>
      <c r="MYZ253" s="256" t="s">
        <v>659</v>
      </c>
      <c r="MZA253" s="256" t="s">
        <v>659</v>
      </c>
      <c r="MZB253" s="256" t="s">
        <v>659</v>
      </c>
      <c r="MZC253" s="256" t="s">
        <v>659</v>
      </c>
      <c r="MZD253" s="256" t="s">
        <v>659</v>
      </c>
      <c r="MZE253" s="256" t="s">
        <v>659</v>
      </c>
      <c r="MZF253" s="256" t="s">
        <v>659</v>
      </c>
      <c r="MZG253" s="256" t="s">
        <v>659</v>
      </c>
      <c r="MZH253" s="256" t="s">
        <v>659</v>
      </c>
      <c r="MZI253" s="256" t="s">
        <v>659</v>
      </c>
      <c r="MZJ253" s="256" t="s">
        <v>659</v>
      </c>
      <c r="MZK253" s="256" t="s">
        <v>659</v>
      </c>
      <c r="MZL253" s="256" t="s">
        <v>659</v>
      </c>
      <c r="MZM253" s="256" t="s">
        <v>659</v>
      </c>
      <c r="MZN253" s="256" t="s">
        <v>659</v>
      </c>
      <c r="MZO253" s="256" t="s">
        <v>659</v>
      </c>
      <c r="MZP253" s="256" t="s">
        <v>659</v>
      </c>
      <c r="MZQ253" s="256" t="s">
        <v>659</v>
      </c>
      <c r="MZR253" s="256" t="s">
        <v>659</v>
      </c>
      <c r="MZS253" s="256" t="s">
        <v>659</v>
      </c>
      <c r="MZT253" s="256" t="s">
        <v>659</v>
      </c>
      <c r="MZU253" s="256" t="s">
        <v>659</v>
      </c>
      <c r="MZV253" s="256" t="s">
        <v>659</v>
      </c>
      <c r="MZW253" s="256" t="s">
        <v>659</v>
      </c>
      <c r="MZX253" s="256" t="s">
        <v>659</v>
      </c>
      <c r="MZY253" s="256" t="s">
        <v>659</v>
      </c>
      <c r="MZZ253" s="256" t="s">
        <v>659</v>
      </c>
      <c r="NAA253" s="256" t="s">
        <v>659</v>
      </c>
      <c r="NAB253" s="256" t="s">
        <v>659</v>
      </c>
      <c r="NAC253" s="256" t="s">
        <v>659</v>
      </c>
      <c r="NAD253" s="256" t="s">
        <v>659</v>
      </c>
      <c r="NAE253" s="256" t="s">
        <v>659</v>
      </c>
      <c r="NAF253" s="256" t="s">
        <v>659</v>
      </c>
      <c r="NAG253" s="256" t="s">
        <v>659</v>
      </c>
      <c r="NAH253" s="256" t="s">
        <v>659</v>
      </c>
      <c r="NAI253" s="256" t="s">
        <v>659</v>
      </c>
      <c r="NAJ253" s="256" t="s">
        <v>659</v>
      </c>
      <c r="NAK253" s="256" t="s">
        <v>659</v>
      </c>
      <c r="NAL253" s="256" t="s">
        <v>659</v>
      </c>
      <c r="NAM253" s="256" t="s">
        <v>659</v>
      </c>
      <c r="NAN253" s="256" t="s">
        <v>659</v>
      </c>
      <c r="NAO253" s="256" t="s">
        <v>659</v>
      </c>
      <c r="NAP253" s="256" t="s">
        <v>659</v>
      </c>
      <c r="NAQ253" s="256" t="s">
        <v>659</v>
      </c>
      <c r="NAR253" s="256" t="s">
        <v>659</v>
      </c>
      <c r="NAS253" s="256" t="s">
        <v>659</v>
      </c>
      <c r="NAT253" s="256" t="s">
        <v>659</v>
      </c>
      <c r="NAU253" s="256" t="s">
        <v>659</v>
      </c>
      <c r="NAV253" s="256" t="s">
        <v>659</v>
      </c>
      <c r="NAW253" s="256" t="s">
        <v>659</v>
      </c>
      <c r="NAX253" s="256" t="s">
        <v>659</v>
      </c>
      <c r="NAY253" s="256" t="s">
        <v>659</v>
      </c>
      <c r="NAZ253" s="256" t="s">
        <v>659</v>
      </c>
      <c r="NBA253" s="256" t="s">
        <v>659</v>
      </c>
      <c r="NBB253" s="256" t="s">
        <v>659</v>
      </c>
      <c r="NBC253" s="256" t="s">
        <v>659</v>
      </c>
      <c r="NBD253" s="256" t="s">
        <v>659</v>
      </c>
      <c r="NBE253" s="256" t="s">
        <v>659</v>
      </c>
      <c r="NBF253" s="256" t="s">
        <v>659</v>
      </c>
      <c r="NBG253" s="256" t="s">
        <v>659</v>
      </c>
      <c r="NBH253" s="256" t="s">
        <v>659</v>
      </c>
      <c r="NBI253" s="256" t="s">
        <v>659</v>
      </c>
      <c r="NBJ253" s="256" t="s">
        <v>659</v>
      </c>
      <c r="NBK253" s="256" t="s">
        <v>659</v>
      </c>
      <c r="NBL253" s="256" t="s">
        <v>659</v>
      </c>
      <c r="NBM253" s="256" t="s">
        <v>659</v>
      </c>
      <c r="NBN253" s="256" t="s">
        <v>659</v>
      </c>
      <c r="NBO253" s="256" t="s">
        <v>659</v>
      </c>
      <c r="NBP253" s="256" t="s">
        <v>659</v>
      </c>
      <c r="NBQ253" s="256" t="s">
        <v>659</v>
      </c>
      <c r="NBR253" s="256" t="s">
        <v>659</v>
      </c>
      <c r="NBS253" s="256" t="s">
        <v>659</v>
      </c>
      <c r="NBT253" s="256" t="s">
        <v>659</v>
      </c>
      <c r="NBU253" s="256" t="s">
        <v>659</v>
      </c>
      <c r="NBV253" s="256" t="s">
        <v>659</v>
      </c>
      <c r="NBW253" s="256" t="s">
        <v>659</v>
      </c>
      <c r="NBX253" s="256" t="s">
        <v>659</v>
      </c>
      <c r="NBY253" s="256" t="s">
        <v>659</v>
      </c>
      <c r="NBZ253" s="256" t="s">
        <v>659</v>
      </c>
      <c r="NCA253" s="256" t="s">
        <v>659</v>
      </c>
      <c r="NCB253" s="256" t="s">
        <v>659</v>
      </c>
      <c r="NCC253" s="256" t="s">
        <v>659</v>
      </c>
      <c r="NCD253" s="256" t="s">
        <v>659</v>
      </c>
      <c r="NCE253" s="256" t="s">
        <v>659</v>
      </c>
      <c r="NCF253" s="256" t="s">
        <v>659</v>
      </c>
      <c r="NCG253" s="256" t="s">
        <v>659</v>
      </c>
      <c r="NCH253" s="256" t="s">
        <v>659</v>
      </c>
      <c r="NCI253" s="256" t="s">
        <v>659</v>
      </c>
      <c r="NCJ253" s="256" t="s">
        <v>659</v>
      </c>
      <c r="NCK253" s="256" t="s">
        <v>659</v>
      </c>
      <c r="NCL253" s="256" t="s">
        <v>659</v>
      </c>
      <c r="NCM253" s="256" t="s">
        <v>659</v>
      </c>
      <c r="NCN253" s="256" t="s">
        <v>659</v>
      </c>
      <c r="NCO253" s="256" t="s">
        <v>659</v>
      </c>
      <c r="NCP253" s="256" t="s">
        <v>659</v>
      </c>
      <c r="NCQ253" s="256" t="s">
        <v>659</v>
      </c>
      <c r="NCR253" s="256" t="s">
        <v>659</v>
      </c>
      <c r="NCS253" s="256" t="s">
        <v>659</v>
      </c>
      <c r="NCT253" s="256" t="s">
        <v>659</v>
      </c>
      <c r="NCU253" s="256" t="s">
        <v>659</v>
      </c>
      <c r="NCV253" s="256" t="s">
        <v>659</v>
      </c>
      <c r="NCW253" s="256" t="s">
        <v>659</v>
      </c>
      <c r="NCX253" s="256" t="s">
        <v>659</v>
      </c>
      <c r="NCY253" s="256" t="s">
        <v>659</v>
      </c>
      <c r="NCZ253" s="256" t="s">
        <v>659</v>
      </c>
      <c r="NDA253" s="256" t="s">
        <v>659</v>
      </c>
      <c r="NDB253" s="256" t="s">
        <v>659</v>
      </c>
      <c r="NDC253" s="256" t="s">
        <v>659</v>
      </c>
      <c r="NDD253" s="256" t="s">
        <v>659</v>
      </c>
      <c r="NDE253" s="256" t="s">
        <v>659</v>
      </c>
      <c r="NDF253" s="256" t="s">
        <v>659</v>
      </c>
      <c r="NDG253" s="256" t="s">
        <v>659</v>
      </c>
      <c r="NDH253" s="256" t="s">
        <v>659</v>
      </c>
      <c r="NDI253" s="256" t="s">
        <v>659</v>
      </c>
      <c r="NDJ253" s="256" t="s">
        <v>659</v>
      </c>
      <c r="NDK253" s="256" t="s">
        <v>659</v>
      </c>
      <c r="NDL253" s="256" t="s">
        <v>659</v>
      </c>
      <c r="NDM253" s="256" t="s">
        <v>659</v>
      </c>
      <c r="NDN253" s="256" t="s">
        <v>659</v>
      </c>
      <c r="NDO253" s="256" t="s">
        <v>659</v>
      </c>
      <c r="NDP253" s="256" t="s">
        <v>659</v>
      </c>
      <c r="NDQ253" s="256" t="s">
        <v>659</v>
      </c>
      <c r="NDR253" s="256" t="s">
        <v>659</v>
      </c>
      <c r="NDS253" s="256" t="s">
        <v>659</v>
      </c>
      <c r="NDT253" s="256" t="s">
        <v>659</v>
      </c>
      <c r="NDU253" s="256" t="s">
        <v>659</v>
      </c>
      <c r="NDV253" s="256" t="s">
        <v>659</v>
      </c>
      <c r="NDW253" s="256" t="s">
        <v>659</v>
      </c>
      <c r="NDX253" s="256" t="s">
        <v>659</v>
      </c>
      <c r="NDY253" s="256" t="s">
        <v>659</v>
      </c>
      <c r="NDZ253" s="256" t="s">
        <v>659</v>
      </c>
      <c r="NEA253" s="256" t="s">
        <v>659</v>
      </c>
      <c r="NEB253" s="256" t="s">
        <v>659</v>
      </c>
      <c r="NEC253" s="256" t="s">
        <v>659</v>
      </c>
      <c r="NED253" s="256" t="s">
        <v>659</v>
      </c>
      <c r="NEE253" s="256" t="s">
        <v>659</v>
      </c>
      <c r="NEF253" s="256" t="s">
        <v>659</v>
      </c>
      <c r="NEG253" s="256" t="s">
        <v>659</v>
      </c>
      <c r="NEH253" s="256" t="s">
        <v>659</v>
      </c>
      <c r="NEI253" s="256" t="s">
        <v>659</v>
      </c>
      <c r="NEJ253" s="256" t="s">
        <v>659</v>
      </c>
      <c r="NEK253" s="256" t="s">
        <v>659</v>
      </c>
      <c r="NEL253" s="256" t="s">
        <v>659</v>
      </c>
      <c r="NEM253" s="256" t="s">
        <v>659</v>
      </c>
      <c r="NEN253" s="256" t="s">
        <v>659</v>
      </c>
      <c r="NEO253" s="256" t="s">
        <v>659</v>
      </c>
      <c r="NEP253" s="256" t="s">
        <v>659</v>
      </c>
      <c r="NEQ253" s="256" t="s">
        <v>659</v>
      </c>
      <c r="NER253" s="256" t="s">
        <v>659</v>
      </c>
      <c r="NES253" s="256" t="s">
        <v>659</v>
      </c>
      <c r="NET253" s="256" t="s">
        <v>659</v>
      </c>
      <c r="NEU253" s="256" t="s">
        <v>659</v>
      </c>
      <c r="NEV253" s="256" t="s">
        <v>659</v>
      </c>
      <c r="NEW253" s="256" t="s">
        <v>659</v>
      </c>
      <c r="NEX253" s="256" t="s">
        <v>659</v>
      </c>
      <c r="NEY253" s="256" t="s">
        <v>659</v>
      </c>
      <c r="NEZ253" s="256" t="s">
        <v>659</v>
      </c>
      <c r="NFA253" s="256" t="s">
        <v>659</v>
      </c>
      <c r="NFB253" s="256" t="s">
        <v>659</v>
      </c>
      <c r="NFC253" s="256" t="s">
        <v>659</v>
      </c>
      <c r="NFD253" s="256" t="s">
        <v>659</v>
      </c>
      <c r="NFE253" s="256" t="s">
        <v>659</v>
      </c>
      <c r="NFF253" s="256" t="s">
        <v>659</v>
      </c>
      <c r="NFG253" s="256" t="s">
        <v>659</v>
      </c>
      <c r="NFH253" s="256" t="s">
        <v>659</v>
      </c>
      <c r="NFI253" s="256" t="s">
        <v>659</v>
      </c>
      <c r="NFJ253" s="256" t="s">
        <v>659</v>
      </c>
      <c r="NFK253" s="256" t="s">
        <v>659</v>
      </c>
      <c r="NFL253" s="256" t="s">
        <v>659</v>
      </c>
      <c r="NFM253" s="256" t="s">
        <v>659</v>
      </c>
      <c r="NFN253" s="256" t="s">
        <v>659</v>
      </c>
      <c r="NFO253" s="256" t="s">
        <v>659</v>
      </c>
      <c r="NFP253" s="256" t="s">
        <v>659</v>
      </c>
      <c r="NFQ253" s="256" t="s">
        <v>659</v>
      </c>
      <c r="NFR253" s="256" t="s">
        <v>659</v>
      </c>
      <c r="NFS253" s="256" t="s">
        <v>659</v>
      </c>
      <c r="NFT253" s="256" t="s">
        <v>659</v>
      </c>
      <c r="NFU253" s="256" t="s">
        <v>659</v>
      </c>
      <c r="NFV253" s="256" t="s">
        <v>659</v>
      </c>
      <c r="NFW253" s="256" t="s">
        <v>659</v>
      </c>
      <c r="NFX253" s="256" t="s">
        <v>659</v>
      </c>
      <c r="NFY253" s="256" t="s">
        <v>659</v>
      </c>
      <c r="NFZ253" s="256" t="s">
        <v>659</v>
      </c>
      <c r="NGA253" s="256" t="s">
        <v>659</v>
      </c>
      <c r="NGB253" s="256" t="s">
        <v>659</v>
      </c>
      <c r="NGC253" s="256" t="s">
        <v>659</v>
      </c>
      <c r="NGD253" s="256" t="s">
        <v>659</v>
      </c>
      <c r="NGE253" s="256" t="s">
        <v>659</v>
      </c>
      <c r="NGF253" s="256" t="s">
        <v>659</v>
      </c>
      <c r="NGG253" s="256" t="s">
        <v>659</v>
      </c>
      <c r="NGH253" s="256" t="s">
        <v>659</v>
      </c>
      <c r="NGI253" s="256" t="s">
        <v>659</v>
      </c>
      <c r="NGJ253" s="256" t="s">
        <v>659</v>
      </c>
      <c r="NGK253" s="256" t="s">
        <v>659</v>
      </c>
      <c r="NGL253" s="256" t="s">
        <v>659</v>
      </c>
      <c r="NGM253" s="256" t="s">
        <v>659</v>
      </c>
      <c r="NGN253" s="256" t="s">
        <v>659</v>
      </c>
      <c r="NGO253" s="256" t="s">
        <v>659</v>
      </c>
      <c r="NGP253" s="256" t="s">
        <v>659</v>
      </c>
      <c r="NGQ253" s="256" t="s">
        <v>659</v>
      </c>
      <c r="NGR253" s="256" t="s">
        <v>659</v>
      </c>
      <c r="NGS253" s="256" t="s">
        <v>659</v>
      </c>
      <c r="NGT253" s="256" t="s">
        <v>659</v>
      </c>
      <c r="NGU253" s="256" t="s">
        <v>659</v>
      </c>
      <c r="NGV253" s="256" t="s">
        <v>659</v>
      </c>
      <c r="NGW253" s="256" t="s">
        <v>659</v>
      </c>
      <c r="NGX253" s="256" t="s">
        <v>659</v>
      </c>
      <c r="NGY253" s="256" t="s">
        <v>659</v>
      </c>
      <c r="NGZ253" s="256" t="s">
        <v>659</v>
      </c>
      <c r="NHA253" s="256" t="s">
        <v>659</v>
      </c>
      <c r="NHB253" s="256" t="s">
        <v>659</v>
      </c>
      <c r="NHC253" s="256" t="s">
        <v>659</v>
      </c>
      <c r="NHD253" s="256" t="s">
        <v>659</v>
      </c>
      <c r="NHE253" s="256" t="s">
        <v>659</v>
      </c>
      <c r="NHF253" s="256" t="s">
        <v>659</v>
      </c>
      <c r="NHG253" s="256" t="s">
        <v>659</v>
      </c>
      <c r="NHH253" s="256" t="s">
        <v>659</v>
      </c>
      <c r="NHI253" s="256" t="s">
        <v>659</v>
      </c>
      <c r="NHJ253" s="256" t="s">
        <v>659</v>
      </c>
      <c r="NHK253" s="256" t="s">
        <v>659</v>
      </c>
      <c r="NHL253" s="256" t="s">
        <v>659</v>
      </c>
      <c r="NHM253" s="256" t="s">
        <v>659</v>
      </c>
      <c r="NHN253" s="256" t="s">
        <v>659</v>
      </c>
      <c r="NHO253" s="256" t="s">
        <v>659</v>
      </c>
      <c r="NHP253" s="256" t="s">
        <v>659</v>
      </c>
      <c r="NHQ253" s="256" t="s">
        <v>659</v>
      </c>
      <c r="NHR253" s="256" t="s">
        <v>659</v>
      </c>
      <c r="NHS253" s="256" t="s">
        <v>659</v>
      </c>
      <c r="NHT253" s="256" t="s">
        <v>659</v>
      </c>
      <c r="NHU253" s="256" t="s">
        <v>659</v>
      </c>
      <c r="NHV253" s="256" t="s">
        <v>659</v>
      </c>
      <c r="NHW253" s="256" t="s">
        <v>659</v>
      </c>
      <c r="NHX253" s="256" t="s">
        <v>659</v>
      </c>
      <c r="NHY253" s="256" t="s">
        <v>659</v>
      </c>
      <c r="NHZ253" s="256" t="s">
        <v>659</v>
      </c>
      <c r="NIA253" s="256" t="s">
        <v>659</v>
      </c>
      <c r="NIB253" s="256" t="s">
        <v>659</v>
      </c>
      <c r="NIC253" s="256" t="s">
        <v>659</v>
      </c>
      <c r="NID253" s="256" t="s">
        <v>659</v>
      </c>
      <c r="NIE253" s="256" t="s">
        <v>659</v>
      </c>
      <c r="NIF253" s="256" t="s">
        <v>659</v>
      </c>
      <c r="NIG253" s="256" t="s">
        <v>659</v>
      </c>
      <c r="NIH253" s="256" t="s">
        <v>659</v>
      </c>
      <c r="NII253" s="256" t="s">
        <v>659</v>
      </c>
      <c r="NIJ253" s="256" t="s">
        <v>659</v>
      </c>
      <c r="NIK253" s="256" t="s">
        <v>659</v>
      </c>
      <c r="NIL253" s="256" t="s">
        <v>659</v>
      </c>
      <c r="NIM253" s="256" t="s">
        <v>659</v>
      </c>
      <c r="NIN253" s="256" t="s">
        <v>659</v>
      </c>
      <c r="NIO253" s="256" t="s">
        <v>659</v>
      </c>
      <c r="NIP253" s="256" t="s">
        <v>659</v>
      </c>
      <c r="NIQ253" s="256" t="s">
        <v>659</v>
      </c>
      <c r="NIR253" s="256" t="s">
        <v>659</v>
      </c>
      <c r="NIS253" s="256" t="s">
        <v>659</v>
      </c>
      <c r="NIT253" s="256" t="s">
        <v>659</v>
      </c>
      <c r="NIU253" s="256" t="s">
        <v>659</v>
      </c>
      <c r="NIV253" s="256" t="s">
        <v>659</v>
      </c>
      <c r="NIW253" s="256" t="s">
        <v>659</v>
      </c>
      <c r="NIX253" s="256" t="s">
        <v>659</v>
      </c>
      <c r="NIY253" s="256" t="s">
        <v>659</v>
      </c>
      <c r="NIZ253" s="256" t="s">
        <v>659</v>
      </c>
      <c r="NJA253" s="256" t="s">
        <v>659</v>
      </c>
      <c r="NJB253" s="256" t="s">
        <v>659</v>
      </c>
      <c r="NJC253" s="256" t="s">
        <v>659</v>
      </c>
      <c r="NJD253" s="256" t="s">
        <v>659</v>
      </c>
      <c r="NJE253" s="256" t="s">
        <v>659</v>
      </c>
      <c r="NJF253" s="256" t="s">
        <v>659</v>
      </c>
      <c r="NJG253" s="256" t="s">
        <v>659</v>
      </c>
      <c r="NJH253" s="256" t="s">
        <v>659</v>
      </c>
      <c r="NJI253" s="256" t="s">
        <v>659</v>
      </c>
      <c r="NJJ253" s="256" t="s">
        <v>659</v>
      </c>
      <c r="NJK253" s="256" t="s">
        <v>659</v>
      </c>
      <c r="NJL253" s="256" t="s">
        <v>659</v>
      </c>
      <c r="NJM253" s="256" t="s">
        <v>659</v>
      </c>
      <c r="NJN253" s="256" t="s">
        <v>659</v>
      </c>
      <c r="NJO253" s="256" t="s">
        <v>659</v>
      </c>
      <c r="NJP253" s="256" t="s">
        <v>659</v>
      </c>
      <c r="NJQ253" s="256" t="s">
        <v>659</v>
      </c>
      <c r="NJR253" s="256" t="s">
        <v>659</v>
      </c>
      <c r="NJS253" s="256" t="s">
        <v>659</v>
      </c>
      <c r="NJT253" s="256" t="s">
        <v>659</v>
      </c>
      <c r="NJU253" s="256" t="s">
        <v>659</v>
      </c>
      <c r="NJV253" s="256" t="s">
        <v>659</v>
      </c>
      <c r="NJW253" s="256" t="s">
        <v>659</v>
      </c>
      <c r="NJX253" s="256" t="s">
        <v>659</v>
      </c>
      <c r="NJY253" s="256" t="s">
        <v>659</v>
      </c>
      <c r="NJZ253" s="256" t="s">
        <v>659</v>
      </c>
      <c r="NKA253" s="256" t="s">
        <v>659</v>
      </c>
      <c r="NKB253" s="256" t="s">
        <v>659</v>
      </c>
      <c r="NKC253" s="256" t="s">
        <v>659</v>
      </c>
      <c r="NKD253" s="256" t="s">
        <v>659</v>
      </c>
      <c r="NKE253" s="256" t="s">
        <v>659</v>
      </c>
      <c r="NKF253" s="256" t="s">
        <v>659</v>
      </c>
      <c r="NKG253" s="256" t="s">
        <v>659</v>
      </c>
      <c r="NKH253" s="256" t="s">
        <v>659</v>
      </c>
      <c r="NKI253" s="256" t="s">
        <v>659</v>
      </c>
      <c r="NKJ253" s="256" t="s">
        <v>659</v>
      </c>
      <c r="NKK253" s="256" t="s">
        <v>659</v>
      </c>
      <c r="NKL253" s="256" t="s">
        <v>659</v>
      </c>
      <c r="NKM253" s="256" t="s">
        <v>659</v>
      </c>
      <c r="NKN253" s="256" t="s">
        <v>659</v>
      </c>
      <c r="NKO253" s="256" t="s">
        <v>659</v>
      </c>
      <c r="NKP253" s="256" t="s">
        <v>659</v>
      </c>
      <c r="NKQ253" s="256" t="s">
        <v>659</v>
      </c>
      <c r="NKR253" s="256" t="s">
        <v>659</v>
      </c>
      <c r="NKS253" s="256" t="s">
        <v>659</v>
      </c>
      <c r="NKT253" s="256" t="s">
        <v>659</v>
      </c>
      <c r="NKU253" s="256" t="s">
        <v>659</v>
      </c>
      <c r="NKV253" s="256" t="s">
        <v>659</v>
      </c>
      <c r="NKW253" s="256" t="s">
        <v>659</v>
      </c>
      <c r="NKX253" s="256" t="s">
        <v>659</v>
      </c>
      <c r="NKY253" s="256" t="s">
        <v>659</v>
      </c>
      <c r="NKZ253" s="256" t="s">
        <v>659</v>
      </c>
      <c r="NLA253" s="256" t="s">
        <v>659</v>
      </c>
      <c r="NLB253" s="256" t="s">
        <v>659</v>
      </c>
      <c r="NLC253" s="256" t="s">
        <v>659</v>
      </c>
      <c r="NLD253" s="256" t="s">
        <v>659</v>
      </c>
      <c r="NLE253" s="256" t="s">
        <v>659</v>
      </c>
      <c r="NLF253" s="256" t="s">
        <v>659</v>
      </c>
      <c r="NLG253" s="256" t="s">
        <v>659</v>
      </c>
      <c r="NLH253" s="256" t="s">
        <v>659</v>
      </c>
      <c r="NLI253" s="256" t="s">
        <v>659</v>
      </c>
      <c r="NLJ253" s="256" t="s">
        <v>659</v>
      </c>
      <c r="NLK253" s="256" t="s">
        <v>659</v>
      </c>
      <c r="NLL253" s="256" t="s">
        <v>659</v>
      </c>
      <c r="NLM253" s="256" t="s">
        <v>659</v>
      </c>
      <c r="NLN253" s="256" t="s">
        <v>659</v>
      </c>
      <c r="NLO253" s="256" t="s">
        <v>659</v>
      </c>
      <c r="NLP253" s="256" t="s">
        <v>659</v>
      </c>
      <c r="NLQ253" s="256" t="s">
        <v>659</v>
      </c>
      <c r="NLR253" s="256" t="s">
        <v>659</v>
      </c>
      <c r="NLS253" s="256" t="s">
        <v>659</v>
      </c>
      <c r="NLT253" s="256" t="s">
        <v>659</v>
      </c>
      <c r="NLU253" s="256" t="s">
        <v>659</v>
      </c>
      <c r="NLV253" s="256" t="s">
        <v>659</v>
      </c>
      <c r="NLW253" s="256" t="s">
        <v>659</v>
      </c>
      <c r="NLX253" s="256" t="s">
        <v>659</v>
      </c>
      <c r="NLY253" s="256" t="s">
        <v>659</v>
      </c>
      <c r="NLZ253" s="256" t="s">
        <v>659</v>
      </c>
      <c r="NMA253" s="256" t="s">
        <v>659</v>
      </c>
      <c r="NMB253" s="256" t="s">
        <v>659</v>
      </c>
      <c r="NMC253" s="256" t="s">
        <v>659</v>
      </c>
      <c r="NMD253" s="256" t="s">
        <v>659</v>
      </c>
      <c r="NME253" s="256" t="s">
        <v>659</v>
      </c>
      <c r="NMF253" s="256" t="s">
        <v>659</v>
      </c>
      <c r="NMG253" s="256" t="s">
        <v>659</v>
      </c>
      <c r="NMH253" s="256" t="s">
        <v>659</v>
      </c>
      <c r="NMI253" s="256" t="s">
        <v>659</v>
      </c>
      <c r="NMJ253" s="256" t="s">
        <v>659</v>
      </c>
      <c r="NMK253" s="256" t="s">
        <v>659</v>
      </c>
      <c r="NML253" s="256" t="s">
        <v>659</v>
      </c>
      <c r="NMM253" s="256" t="s">
        <v>659</v>
      </c>
      <c r="NMN253" s="256" t="s">
        <v>659</v>
      </c>
      <c r="NMO253" s="256" t="s">
        <v>659</v>
      </c>
      <c r="NMP253" s="256" t="s">
        <v>659</v>
      </c>
      <c r="NMQ253" s="256" t="s">
        <v>659</v>
      </c>
      <c r="NMR253" s="256" t="s">
        <v>659</v>
      </c>
      <c r="NMS253" s="256" t="s">
        <v>659</v>
      </c>
      <c r="NMT253" s="256" t="s">
        <v>659</v>
      </c>
      <c r="NMU253" s="256" t="s">
        <v>659</v>
      </c>
      <c r="NMV253" s="256" t="s">
        <v>659</v>
      </c>
      <c r="NMW253" s="256" t="s">
        <v>659</v>
      </c>
      <c r="NMX253" s="256" t="s">
        <v>659</v>
      </c>
      <c r="NMY253" s="256" t="s">
        <v>659</v>
      </c>
      <c r="NMZ253" s="256" t="s">
        <v>659</v>
      </c>
      <c r="NNA253" s="256" t="s">
        <v>659</v>
      </c>
      <c r="NNB253" s="256" t="s">
        <v>659</v>
      </c>
      <c r="NNC253" s="256" t="s">
        <v>659</v>
      </c>
      <c r="NND253" s="256" t="s">
        <v>659</v>
      </c>
      <c r="NNE253" s="256" t="s">
        <v>659</v>
      </c>
      <c r="NNF253" s="256" t="s">
        <v>659</v>
      </c>
      <c r="NNG253" s="256" t="s">
        <v>659</v>
      </c>
      <c r="NNH253" s="256" t="s">
        <v>659</v>
      </c>
      <c r="NNI253" s="256" t="s">
        <v>659</v>
      </c>
      <c r="NNJ253" s="256" t="s">
        <v>659</v>
      </c>
      <c r="NNK253" s="256" t="s">
        <v>659</v>
      </c>
      <c r="NNL253" s="256" t="s">
        <v>659</v>
      </c>
      <c r="NNM253" s="256" t="s">
        <v>659</v>
      </c>
      <c r="NNN253" s="256" t="s">
        <v>659</v>
      </c>
      <c r="NNO253" s="256" t="s">
        <v>659</v>
      </c>
      <c r="NNP253" s="256" t="s">
        <v>659</v>
      </c>
      <c r="NNQ253" s="256" t="s">
        <v>659</v>
      </c>
      <c r="NNR253" s="256" t="s">
        <v>659</v>
      </c>
      <c r="NNS253" s="256" t="s">
        <v>659</v>
      </c>
      <c r="NNT253" s="256" t="s">
        <v>659</v>
      </c>
      <c r="NNU253" s="256" t="s">
        <v>659</v>
      </c>
      <c r="NNV253" s="256" t="s">
        <v>659</v>
      </c>
      <c r="NNW253" s="256" t="s">
        <v>659</v>
      </c>
      <c r="NNX253" s="256" t="s">
        <v>659</v>
      </c>
      <c r="NNY253" s="256" t="s">
        <v>659</v>
      </c>
      <c r="NNZ253" s="256" t="s">
        <v>659</v>
      </c>
      <c r="NOA253" s="256" t="s">
        <v>659</v>
      </c>
      <c r="NOB253" s="256" t="s">
        <v>659</v>
      </c>
      <c r="NOC253" s="256" t="s">
        <v>659</v>
      </c>
      <c r="NOD253" s="256" t="s">
        <v>659</v>
      </c>
      <c r="NOE253" s="256" t="s">
        <v>659</v>
      </c>
      <c r="NOF253" s="256" t="s">
        <v>659</v>
      </c>
      <c r="NOG253" s="256" t="s">
        <v>659</v>
      </c>
      <c r="NOH253" s="256" t="s">
        <v>659</v>
      </c>
      <c r="NOI253" s="256" t="s">
        <v>659</v>
      </c>
      <c r="NOJ253" s="256" t="s">
        <v>659</v>
      </c>
      <c r="NOK253" s="256" t="s">
        <v>659</v>
      </c>
      <c r="NOL253" s="256" t="s">
        <v>659</v>
      </c>
      <c r="NOM253" s="256" t="s">
        <v>659</v>
      </c>
      <c r="NON253" s="256" t="s">
        <v>659</v>
      </c>
      <c r="NOO253" s="256" t="s">
        <v>659</v>
      </c>
      <c r="NOP253" s="256" t="s">
        <v>659</v>
      </c>
      <c r="NOQ253" s="256" t="s">
        <v>659</v>
      </c>
      <c r="NOR253" s="256" t="s">
        <v>659</v>
      </c>
      <c r="NOS253" s="256" t="s">
        <v>659</v>
      </c>
      <c r="NOT253" s="256" t="s">
        <v>659</v>
      </c>
      <c r="NOU253" s="256" t="s">
        <v>659</v>
      </c>
      <c r="NOV253" s="256" t="s">
        <v>659</v>
      </c>
      <c r="NOW253" s="256" t="s">
        <v>659</v>
      </c>
      <c r="NOX253" s="256" t="s">
        <v>659</v>
      </c>
      <c r="NOY253" s="256" t="s">
        <v>659</v>
      </c>
      <c r="NOZ253" s="256" t="s">
        <v>659</v>
      </c>
      <c r="NPA253" s="256" t="s">
        <v>659</v>
      </c>
      <c r="NPB253" s="256" t="s">
        <v>659</v>
      </c>
      <c r="NPC253" s="256" t="s">
        <v>659</v>
      </c>
      <c r="NPD253" s="256" t="s">
        <v>659</v>
      </c>
      <c r="NPE253" s="256" t="s">
        <v>659</v>
      </c>
      <c r="NPF253" s="256" t="s">
        <v>659</v>
      </c>
      <c r="NPG253" s="256" t="s">
        <v>659</v>
      </c>
      <c r="NPH253" s="256" t="s">
        <v>659</v>
      </c>
      <c r="NPI253" s="256" t="s">
        <v>659</v>
      </c>
      <c r="NPJ253" s="256" t="s">
        <v>659</v>
      </c>
      <c r="NPK253" s="256" t="s">
        <v>659</v>
      </c>
      <c r="NPL253" s="256" t="s">
        <v>659</v>
      </c>
      <c r="NPM253" s="256" t="s">
        <v>659</v>
      </c>
      <c r="NPN253" s="256" t="s">
        <v>659</v>
      </c>
      <c r="NPO253" s="256" t="s">
        <v>659</v>
      </c>
      <c r="NPP253" s="256" t="s">
        <v>659</v>
      </c>
      <c r="NPQ253" s="256" t="s">
        <v>659</v>
      </c>
      <c r="NPR253" s="256" t="s">
        <v>659</v>
      </c>
      <c r="NPS253" s="256" t="s">
        <v>659</v>
      </c>
      <c r="NPT253" s="256" t="s">
        <v>659</v>
      </c>
      <c r="NPU253" s="256" t="s">
        <v>659</v>
      </c>
      <c r="NPV253" s="256" t="s">
        <v>659</v>
      </c>
      <c r="NPW253" s="256" t="s">
        <v>659</v>
      </c>
      <c r="NPX253" s="256" t="s">
        <v>659</v>
      </c>
      <c r="NPY253" s="256" t="s">
        <v>659</v>
      </c>
      <c r="NPZ253" s="256" t="s">
        <v>659</v>
      </c>
      <c r="NQA253" s="256" t="s">
        <v>659</v>
      </c>
      <c r="NQB253" s="256" t="s">
        <v>659</v>
      </c>
      <c r="NQC253" s="256" t="s">
        <v>659</v>
      </c>
      <c r="NQD253" s="256" t="s">
        <v>659</v>
      </c>
      <c r="NQE253" s="256" t="s">
        <v>659</v>
      </c>
      <c r="NQF253" s="256" t="s">
        <v>659</v>
      </c>
      <c r="NQG253" s="256" t="s">
        <v>659</v>
      </c>
      <c r="NQH253" s="256" t="s">
        <v>659</v>
      </c>
      <c r="NQI253" s="256" t="s">
        <v>659</v>
      </c>
      <c r="NQJ253" s="256" t="s">
        <v>659</v>
      </c>
      <c r="NQK253" s="256" t="s">
        <v>659</v>
      </c>
      <c r="NQL253" s="256" t="s">
        <v>659</v>
      </c>
      <c r="NQM253" s="256" t="s">
        <v>659</v>
      </c>
      <c r="NQN253" s="256" t="s">
        <v>659</v>
      </c>
      <c r="NQO253" s="256" t="s">
        <v>659</v>
      </c>
      <c r="NQP253" s="256" t="s">
        <v>659</v>
      </c>
      <c r="NQQ253" s="256" t="s">
        <v>659</v>
      </c>
      <c r="NQR253" s="256" t="s">
        <v>659</v>
      </c>
      <c r="NQS253" s="256" t="s">
        <v>659</v>
      </c>
      <c r="NQT253" s="256" t="s">
        <v>659</v>
      </c>
      <c r="NQU253" s="256" t="s">
        <v>659</v>
      </c>
      <c r="NQV253" s="256" t="s">
        <v>659</v>
      </c>
      <c r="NQW253" s="256" t="s">
        <v>659</v>
      </c>
      <c r="NQX253" s="256" t="s">
        <v>659</v>
      </c>
      <c r="NQY253" s="256" t="s">
        <v>659</v>
      </c>
      <c r="NQZ253" s="256" t="s">
        <v>659</v>
      </c>
      <c r="NRA253" s="256" t="s">
        <v>659</v>
      </c>
      <c r="NRB253" s="256" t="s">
        <v>659</v>
      </c>
      <c r="NRC253" s="256" t="s">
        <v>659</v>
      </c>
      <c r="NRD253" s="256" t="s">
        <v>659</v>
      </c>
      <c r="NRE253" s="256" t="s">
        <v>659</v>
      </c>
      <c r="NRF253" s="256" t="s">
        <v>659</v>
      </c>
      <c r="NRG253" s="256" t="s">
        <v>659</v>
      </c>
      <c r="NRH253" s="256" t="s">
        <v>659</v>
      </c>
      <c r="NRI253" s="256" t="s">
        <v>659</v>
      </c>
      <c r="NRJ253" s="256" t="s">
        <v>659</v>
      </c>
      <c r="NRK253" s="256" t="s">
        <v>659</v>
      </c>
      <c r="NRL253" s="256" t="s">
        <v>659</v>
      </c>
      <c r="NRM253" s="256" t="s">
        <v>659</v>
      </c>
      <c r="NRN253" s="256" t="s">
        <v>659</v>
      </c>
      <c r="NRO253" s="256" t="s">
        <v>659</v>
      </c>
      <c r="NRP253" s="256" t="s">
        <v>659</v>
      </c>
      <c r="NRQ253" s="256" t="s">
        <v>659</v>
      </c>
      <c r="NRR253" s="256" t="s">
        <v>659</v>
      </c>
      <c r="NRS253" s="256" t="s">
        <v>659</v>
      </c>
      <c r="NRT253" s="256" t="s">
        <v>659</v>
      </c>
      <c r="NRU253" s="256" t="s">
        <v>659</v>
      </c>
      <c r="NRV253" s="256" t="s">
        <v>659</v>
      </c>
      <c r="NRW253" s="256" t="s">
        <v>659</v>
      </c>
      <c r="NRX253" s="256" t="s">
        <v>659</v>
      </c>
      <c r="NRY253" s="256" t="s">
        <v>659</v>
      </c>
      <c r="NRZ253" s="256" t="s">
        <v>659</v>
      </c>
      <c r="NSA253" s="256" t="s">
        <v>659</v>
      </c>
      <c r="NSB253" s="256" t="s">
        <v>659</v>
      </c>
      <c r="NSC253" s="256" t="s">
        <v>659</v>
      </c>
      <c r="NSD253" s="256" t="s">
        <v>659</v>
      </c>
      <c r="NSE253" s="256" t="s">
        <v>659</v>
      </c>
      <c r="NSF253" s="256" t="s">
        <v>659</v>
      </c>
      <c r="NSG253" s="256" t="s">
        <v>659</v>
      </c>
      <c r="NSH253" s="256" t="s">
        <v>659</v>
      </c>
      <c r="NSI253" s="256" t="s">
        <v>659</v>
      </c>
      <c r="NSJ253" s="256" t="s">
        <v>659</v>
      </c>
      <c r="NSK253" s="256" t="s">
        <v>659</v>
      </c>
      <c r="NSL253" s="256" t="s">
        <v>659</v>
      </c>
      <c r="NSM253" s="256" t="s">
        <v>659</v>
      </c>
      <c r="NSN253" s="256" t="s">
        <v>659</v>
      </c>
      <c r="NSO253" s="256" t="s">
        <v>659</v>
      </c>
      <c r="NSP253" s="256" t="s">
        <v>659</v>
      </c>
      <c r="NSQ253" s="256" t="s">
        <v>659</v>
      </c>
      <c r="NSR253" s="256" t="s">
        <v>659</v>
      </c>
      <c r="NSS253" s="256" t="s">
        <v>659</v>
      </c>
      <c r="NST253" s="256" t="s">
        <v>659</v>
      </c>
      <c r="NSU253" s="256" t="s">
        <v>659</v>
      </c>
      <c r="NSV253" s="256" t="s">
        <v>659</v>
      </c>
      <c r="NSW253" s="256" t="s">
        <v>659</v>
      </c>
      <c r="NSX253" s="256" t="s">
        <v>659</v>
      </c>
      <c r="NSY253" s="256" t="s">
        <v>659</v>
      </c>
      <c r="NSZ253" s="256" t="s">
        <v>659</v>
      </c>
      <c r="NTA253" s="256" t="s">
        <v>659</v>
      </c>
      <c r="NTB253" s="256" t="s">
        <v>659</v>
      </c>
      <c r="NTC253" s="256" t="s">
        <v>659</v>
      </c>
      <c r="NTD253" s="256" t="s">
        <v>659</v>
      </c>
      <c r="NTE253" s="256" t="s">
        <v>659</v>
      </c>
      <c r="NTF253" s="256" t="s">
        <v>659</v>
      </c>
      <c r="NTG253" s="256" t="s">
        <v>659</v>
      </c>
      <c r="NTH253" s="256" t="s">
        <v>659</v>
      </c>
      <c r="NTI253" s="256" t="s">
        <v>659</v>
      </c>
      <c r="NTJ253" s="256" t="s">
        <v>659</v>
      </c>
      <c r="NTK253" s="256" t="s">
        <v>659</v>
      </c>
      <c r="NTL253" s="256" t="s">
        <v>659</v>
      </c>
      <c r="NTM253" s="256" t="s">
        <v>659</v>
      </c>
      <c r="NTN253" s="256" t="s">
        <v>659</v>
      </c>
      <c r="NTO253" s="256" t="s">
        <v>659</v>
      </c>
      <c r="NTP253" s="256" t="s">
        <v>659</v>
      </c>
      <c r="NTQ253" s="256" t="s">
        <v>659</v>
      </c>
      <c r="NTR253" s="256" t="s">
        <v>659</v>
      </c>
      <c r="NTS253" s="256" t="s">
        <v>659</v>
      </c>
      <c r="NTT253" s="256" t="s">
        <v>659</v>
      </c>
      <c r="NTU253" s="256" t="s">
        <v>659</v>
      </c>
      <c r="NTV253" s="256" t="s">
        <v>659</v>
      </c>
      <c r="NTW253" s="256" t="s">
        <v>659</v>
      </c>
      <c r="NTX253" s="256" t="s">
        <v>659</v>
      </c>
      <c r="NTY253" s="256" t="s">
        <v>659</v>
      </c>
      <c r="NTZ253" s="256" t="s">
        <v>659</v>
      </c>
      <c r="NUA253" s="256" t="s">
        <v>659</v>
      </c>
      <c r="NUB253" s="256" t="s">
        <v>659</v>
      </c>
      <c r="NUC253" s="256" t="s">
        <v>659</v>
      </c>
      <c r="NUD253" s="256" t="s">
        <v>659</v>
      </c>
      <c r="NUE253" s="256" t="s">
        <v>659</v>
      </c>
      <c r="NUF253" s="256" t="s">
        <v>659</v>
      </c>
      <c r="NUG253" s="256" t="s">
        <v>659</v>
      </c>
      <c r="NUH253" s="256" t="s">
        <v>659</v>
      </c>
      <c r="NUI253" s="256" t="s">
        <v>659</v>
      </c>
      <c r="NUJ253" s="256" t="s">
        <v>659</v>
      </c>
      <c r="NUK253" s="256" t="s">
        <v>659</v>
      </c>
      <c r="NUL253" s="256" t="s">
        <v>659</v>
      </c>
      <c r="NUM253" s="256" t="s">
        <v>659</v>
      </c>
      <c r="NUN253" s="256" t="s">
        <v>659</v>
      </c>
      <c r="NUO253" s="256" t="s">
        <v>659</v>
      </c>
      <c r="NUP253" s="256" t="s">
        <v>659</v>
      </c>
      <c r="NUQ253" s="256" t="s">
        <v>659</v>
      </c>
      <c r="NUR253" s="256" t="s">
        <v>659</v>
      </c>
      <c r="NUS253" s="256" t="s">
        <v>659</v>
      </c>
      <c r="NUT253" s="256" t="s">
        <v>659</v>
      </c>
      <c r="NUU253" s="256" t="s">
        <v>659</v>
      </c>
      <c r="NUV253" s="256" t="s">
        <v>659</v>
      </c>
      <c r="NUW253" s="256" t="s">
        <v>659</v>
      </c>
      <c r="NUX253" s="256" t="s">
        <v>659</v>
      </c>
      <c r="NUY253" s="256" t="s">
        <v>659</v>
      </c>
      <c r="NUZ253" s="256" t="s">
        <v>659</v>
      </c>
      <c r="NVA253" s="256" t="s">
        <v>659</v>
      </c>
      <c r="NVB253" s="256" t="s">
        <v>659</v>
      </c>
      <c r="NVC253" s="256" t="s">
        <v>659</v>
      </c>
      <c r="NVD253" s="256" t="s">
        <v>659</v>
      </c>
      <c r="NVE253" s="256" t="s">
        <v>659</v>
      </c>
      <c r="NVF253" s="256" t="s">
        <v>659</v>
      </c>
      <c r="NVG253" s="256" t="s">
        <v>659</v>
      </c>
      <c r="NVH253" s="256" t="s">
        <v>659</v>
      </c>
      <c r="NVI253" s="256" t="s">
        <v>659</v>
      </c>
      <c r="NVJ253" s="256" t="s">
        <v>659</v>
      </c>
      <c r="NVK253" s="256" t="s">
        <v>659</v>
      </c>
      <c r="NVL253" s="256" t="s">
        <v>659</v>
      </c>
      <c r="NVM253" s="256" t="s">
        <v>659</v>
      </c>
      <c r="NVN253" s="256" t="s">
        <v>659</v>
      </c>
      <c r="NVO253" s="256" t="s">
        <v>659</v>
      </c>
      <c r="NVP253" s="256" t="s">
        <v>659</v>
      </c>
      <c r="NVQ253" s="256" t="s">
        <v>659</v>
      </c>
      <c r="NVR253" s="256" t="s">
        <v>659</v>
      </c>
      <c r="NVS253" s="256" t="s">
        <v>659</v>
      </c>
      <c r="NVT253" s="256" t="s">
        <v>659</v>
      </c>
      <c r="NVU253" s="256" t="s">
        <v>659</v>
      </c>
      <c r="NVV253" s="256" t="s">
        <v>659</v>
      </c>
      <c r="NVW253" s="256" t="s">
        <v>659</v>
      </c>
      <c r="NVX253" s="256" t="s">
        <v>659</v>
      </c>
      <c r="NVY253" s="256" t="s">
        <v>659</v>
      </c>
      <c r="NVZ253" s="256" t="s">
        <v>659</v>
      </c>
      <c r="NWA253" s="256" t="s">
        <v>659</v>
      </c>
      <c r="NWB253" s="256" t="s">
        <v>659</v>
      </c>
      <c r="NWC253" s="256" t="s">
        <v>659</v>
      </c>
      <c r="NWD253" s="256" t="s">
        <v>659</v>
      </c>
      <c r="NWE253" s="256" t="s">
        <v>659</v>
      </c>
      <c r="NWF253" s="256" t="s">
        <v>659</v>
      </c>
      <c r="NWG253" s="256" t="s">
        <v>659</v>
      </c>
      <c r="NWH253" s="256" t="s">
        <v>659</v>
      </c>
      <c r="NWI253" s="256" t="s">
        <v>659</v>
      </c>
      <c r="NWJ253" s="256" t="s">
        <v>659</v>
      </c>
      <c r="NWK253" s="256" t="s">
        <v>659</v>
      </c>
      <c r="NWL253" s="256" t="s">
        <v>659</v>
      </c>
      <c r="NWM253" s="256" t="s">
        <v>659</v>
      </c>
      <c r="NWN253" s="256" t="s">
        <v>659</v>
      </c>
      <c r="NWO253" s="256" t="s">
        <v>659</v>
      </c>
      <c r="NWP253" s="256" t="s">
        <v>659</v>
      </c>
      <c r="NWQ253" s="256" t="s">
        <v>659</v>
      </c>
      <c r="NWR253" s="256" t="s">
        <v>659</v>
      </c>
      <c r="NWS253" s="256" t="s">
        <v>659</v>
      </c>
      <c r="NWT253" s="256" t="s">
        <v>659</v>
      </c>
      <c r="NWU253" s="256" t="s">
        <v>659</v>
      </c>
      <c r="NWV253" s="256" t="s">
        <v>659</v>
      </c>
      <c r="NWW253" s="256" t="s">
        <v>659</v>
      </c>
      <c r="NWX253" s="256" t="s">
        <v>659</v>
      </c>
      <c r="NWY253" s="256" t="s">
        <v>659</v>
      </c>
      <c r="NWZ253" s="256" t="s">
        <v>659</v>
      </c>
      <c r="NXA253" s="256" t="s">
        <v>659</v>
      </c>
      <c r="NXB253" s="256" t="s">
        <v>659</v>
      </c>
      <c r="NXC253" s="256" t="s">
        <v>659</v>
      </c>
      <c r="NXD253" s="256" t="s">
        <v>659</v>
      </c>
      <c r="NXE253" s="256" t="s">
        <v>659</v>
      </c>
      <c r="NXF253" s="256" t="s">
        <v>659</v>
      </c>
      <c r="NXG253" s="256" t="s">
        <v>659</v>
      </c>
      <c r="NXH253" s="256" t="s">
        <v>659</v>
      </c>
      <c r="NXI253" s="256" t="s">
        <v>659</v>
      </c>
      <c r="NXJ253" s="256" t="s">
        <v>659</v>
      </c>
      <c r="NXK253" s="256" t="s">
        <v>659</v>
      </c>
      <c r="NXL253" s="256" t="s">
        <v>659</v>
      </c>
      <c r="NXM253" s="256" t="s">
        <v>659</v>
      </c>
      <c r="NXN253" s="256" t="s">
        <v>659</v>
      </c>
      <c r="NXO253" s="256" t="s">
        <v>659</v>
      </c>
      <c r="NXP253" s="256" t="s">
        <v>659</v>
      </c>
      <c r="NXQ253" s="256" t="s">
        <v>659</v>
      </c>
      <c r="NXR253" s="256" t="s">
        <v>659</v>
      </c>
      <c r="NXS253" s="256" t="s">
        <v>659</v>
      </c>
      <c r="NXT253" s="256" t="s">
        <v>659</v>
      </c>
      <c r="NXU253" s="256" t="s">
        <v>659</v>
      </c>
      <c r="NXV253" s="256" t="s">
        <v>659</v>
      </c>
      <c r="NXW253" s="256" t="s">
        <v>659</v>
      </c>
      <c r="NXX253" s="256" t="s">
        <v>659</v>
      </c>
      <c r="NXY253" s="256" t="s">
        <v>659</v>
      </c>
      <c r="NXZ253" s="256" t="s">
        <v>659</v>
      </c>
      <c r="NYA253" s="256" t="s">
        <v>659</v>
      </c>
      <c r="NYB253" s="256" t="s">
        <v>659</v>
      </c>
      <c r="NYC253" s="256" t="s">
        <v>659</v>
      </c>
      <c r="NYD253" s="256" t="s">
        <v>659</v>
      </c>
      <c r="NYE253" s="256" t="s">
        <v>659</v>
      </c>
      <c r="NYF253" s="256" t="s">
        <v>659</v>
      </c>
      <c r="NYG253" s="256" t="s">
        <v>659</v>
      </c>
      <c r="NYH253" s="256" t="s">
        <v>659</v>
      </c>
      <c r="NYI253" s="256" t="s">
        <v>659</v>
      </c>
      <c r="NYJ253" s="256" t="s">
        <v>659</v>
      </c>
      <c r="NYK253" s="256" t="s">
        <v>659</v>
      </c>
      <c r="NYL253" s="256" t="s">
        <v>659</v>
      </c>
      <c r="NYM253" s="256" t="s">
        <v>659</v>
      </c>
      <c r="NYN253" s="256" t="s">
        <v>659</v>
      </c>
      <c r="NYO253" s="256" t="s">
        <v>659</v>
      </c>
      <c r="NYP253" s="256" t="s">
        <v>659</v>
      </c>
      <c r="NYQ253" s="256" t="s">
        <v>659</v>
      </c>
      <c r="NYR253" s="256" t="s">
        <v>659</v>
      </c>
      <c r="NYS253" s="256" t="s">
        <v>659</v>
      </c>
      <c r="NYT253" s="256" t="s">
        <v>659</v>
      </c>
      <c r="NYU253" s="256" t="s">
        <v>659</v>
      </c>
      <c r="NYV253" s="256" t="s">
        <v>659</v>
      </c>
      <c r="NYW253" s="256" t="s">
        <v>659</v>
      </c>
      <c r="NYX253" s="256" t="s">
        <v>659</v>
      </c>
      <c r="NYY253" s="256" t="s">
        <v>659</v>
      </c>
      <c r="NYZ253" s="256" t="s">
        <v>659</v>
      </c>
      <c r="NZA253" s="256" t="s">
        <v>659</v>
      </c>
      <c r="NZB253" s="256" t="s">
        <v>659</v>
      </c>
      <c r="NZC253" s="256" t="s">
        <v>659</v>
      </c>
      <c r="NZD253" s="256" t="s">
        <v>659</v>
      </c>
      <c r="NZE253" s="256" t="s">
        <v>659</v>
      </c>
      <c r="NZF253" s="256" t="s">
        <v>659</v>
      </c>
      <c r="NZG253" s="256" t="s">
        <v>659</v>
      </c>
      <c r="NZH253" s="256" t="s">
        <v>659</v>
      </c>
      <c r="NZI253" s="256" t="s">
        <v>659</v>
      </c>
      <c r="NZJ253" s="256" t="s">
        <v>659</v>
      </c>
      <c r="NZK253" s="256" t="s">
        <v>659</v>
      </c>
      <c r="NZL253" s="256" t="s">
        <v>659</v>
      </c>
      <c r="NZM253" s="256" t="s">
        <v>659</v>
      </c>
      <c r="NZN253" s="256" t="s">
        <v>659</v>
      </c>
      <c r="NZO253" s="256" t="s">
        <v>659</v>
      </c>
      <c r="NZP253" s="256" t="s">
        <v>659</v>
      </c>
      <c r="NZQ253" s="256" t="s">
        <v>659</v>
      </c>
      <c r="NZR253" s="256" t="s">
        <v>659</v>
      </c>
      <c r="NZS253" s="256" t="s">
        <v>659</v>
      </c>
      <c r="NZT253" s="256" t="s">
        <v>659</v>
      </c>
      <c r="NZU253" s="256" t="s">
        <v>659</v>
      </c>
      <c r="NZV253" s="256" t="s">
        <v>659</v>
      </c>
      <c r="NZW253" s="256" t="s">
        <v>659</v>
      </c>
      <c r="NZX253" s="256" t="s">
        <v>659</v>
      </c>
      <c r="NZY253" s="256" t="s">
        <v>659</v>
      </c>
      <c r="NZZ253" s="256" t="s">
        <v>659</v>
      </c>
      <c r="OAA253" s="256" t="s">
        <v>659</v>
      </c>
      <c r="OAB253" s="256" t="s">
        <v>659</v>
      </c>
      <c r="OAC253" s="256" t="s">
        <v>659</v>
      </c>
      <c r="OAD253" s="256" t="s">
        <v>659</v>
      </c>
      <c r="OAE253" s="256" t="s">
        <v>659</v>
      </c>
      <c r="OAF253" s="256" t="s">
        <v>659</v>
      </c>
      <c r="OAG253" s="256" t="s">
        <v>659</v>
      </c>
      <c r="OAH253" s="256" t="s">
        <v>659</v>
      </c>
      <c r="OAI253" s="256" t="s">
        <v>659</v>
      </c>
      <c r="OAJ253" s="256" t="s">
        <v>659</v>
      </c>
      <c r="OAK253" s="256" t="s">
        <v>659</v>
      </c>
      <c r="OAL253" s="256" t="s">
        <v>659</v>
      </c>
      <c r="OAM253" s="256" t="s">
        <v>659</v>
      </c>
      <c r="OAN253" s="256" t="s">
        <v>659</v>
      </c>
      <c r="OAO253" s="256" t="s">
        <v>659</v>
      </c>
      <c r="OAP253" s="256" t="s">
        <v>659</v>
      </c>
      <c r="OAQ253" s="256" t="s">
        <v>659</v>
      </c>
      <c r="OAR253" s="256" t="s">
        <v>659</v>
      </c>
      <c r="OAS253" s="256" t="s">
        <v>659</v>
      </c>
      <c r="OAT253" s="256" t="s">
        <v>659</v>
      </c>
      <c r="OAU253" s="256" t="s">
        <v>659</v>
      </c>
      <c r="OAV253" s="256" t="s">
        <v>659</v>
      </c>
      <c r="OAW253" s="256" t="s">
        <v>659</v>
      </c>
      <c r="OAX253" s="256" t="s">
        <v>659</v>
      </c>
      <c r="OAY253" s="256" t="s">
        <v>659</v>
      </c>
      <c r="OAZ253" s="256" t="s">
        <v>659</v>
      </c>
      <c r="OBA253" s="256" t="s">
        <v>659</v>
      </c>
      <c r="OBB253" s="256" t="s">
        <v>659</v>
      </c>
      <c r="OBC253" s="256" t="s">
        <v>659</v>
      </c>
      <c r="OBD253" s="256" t="s">
        <v>659</v>
      </c>
      <c r="OBE253" s="256" t="s">
        <v>659</v>
      </c>
      <c r="OBF253" s="256" t="s">
        <v>659</v>
      </c>
      <c r="OBG253" s="256" t="s">
        <v>659</v>
      </c>
      <c r="OBH253" s="256" t="s">
        <v>659</v>
      </c>
      <c r="OBI253" s="256" t="s">
        <v>659</v>
      </c>
      <c r="OBJ253" s="256" t="s">
        <v>659</v>
      </c>
      <c r="OBK253" s="256" t="s">
        <v>659</v>
      </c>
      <c r="OBL253" s="256" t="s">
        <v>659</v>
      </c>
      <c r="OBM253" s="256" t="s">
        <v>659</v>
      </c>
      <c r="OBN253" s="256" t="s">
        <v>659</v>
      </c>
      <c r="OBO253" s="256" t="s">
        <v>659</v>
      </c>
      <c r="OBP253" s="256" t="s">
        <v>659</v>
      </c>
      <c r="OBQ253" s="256" t="s">
        <v>659</v>
      </c>
      <c r="OBR253" s="256" t="s">
        <v>659</v>
      </c>
      <c r="OBS253" s="256" t="s">
        <v>659</v>
      </c>
      <c r="OBT253" s="256" t="s">
        <v>659</v>
      </c>
      <c r="OBU253" s="256" t="s">
        <v>659</v>
      </c>
      <c r="OBV253" s="256" t="s">
        <v>659</v>
      </c>
      <c r="OBW253" s="256" t="s">
        <v>659</v>
      </c>
      <c r="OBX253" s="256" t="s">
        <v>659</v>
      </c>
      <c r="OBY253" s="256" t="s">
        <v>659</v>
      </c>
      <c r="OBZ253" s="256" t="s">
        <v>659</v>
      </c>
      <c r="OCA253" s="256" t="s">
        <v>659</v>
      </c>
      <c r="OCB253" s="256" t="s">
        <v>659</v>
      </c>
      <c r="OCC253" s="256" t="s">
        <v>659</v>
      </c>
      <c r="OCD253" s="256" t="s">
        <v>659</v>
      </c>
      <c r="OCE253" s="256" t="s">
        <v>659</v>
      </c>
      <c r="OCF253" s="256" t="s">
        <v>659</v>
      </c>
      <c r="OCG253" s="256" t="s">
        <v>659</v>
      </c>
      <c r="OCH253" s="256" t="s">
        <v>659</v>
      </c>
      <c r="OCI253" s="256" t="s">
        <v>659</v>
      </c>
      <c r="OCJ253" s="256" t="s">
        <v>659</v>
      </c>
      <c r="OCK253" s="256" t="s">
        <v>659</v>
      </c>
      <c r="OCL253" s="256" t="s">
        <v>659</v>
      </c>
      <c r="OCM253" s="256" t="s">
        <v>659</v>
      </c>
      <c r="OCN253" s="256" t="s">
        <v>659</v>
      </c>
      <c r="OCO253" s="256" t="s">
        <v>659</v>
      </c>
      <c r="OCP253" s="256" t="s">
        <v>659</v>
      </c>
      <c r="OCQ253" s="256" t="s">
        <v>659</v>
      </c>
      <c r="OCR253" s="256" t="s">
        <v>659</v>
      </c>
      <c r="OCS253" s="256" t="s">
        <v>659</v>
      </c>
      <c r="OCT253" s="256" t="s">
        <v>659</v>
      </c>
      <c r="OCU253" s="256" t="s">
        <v>659</v>
      </c>
      <c r="OCV253" s="256" t="s">
        <v>659</v>
      </c>
      <c r="OCW253" s="256" t="s">
        <v>659</v>
      </c>
      <c r="OCX253" s="256" t="s">
        <v>659</v>
      </c>
      <c r="OCY253" s="256" t="s">
        <v>659</v>
      </c>
      <c r="OCZ253" s="256" t="s">
        <v>659</v>
      </c>
      <c r="ODA253" s="256" t="s">
        <v>659</v>
      </c>
      <c r="ODB253" s="256" t="s">
        <v>659</v>
      </c>
      <c r="ODC253" s="256" t="s">
        <v>659</v>
      </c>
      <c r="ODD253" s="256" t="s">
        <v>659</v>
      </c>
      <c r="ODE253" s="256" t="s">
        <v>659</v>
      </c>
      <c r="ODF253" s="256" t="s">
        <v>659</v>
      </c>
      <c r="ODG253" s="256" t="s">
        <v>659</v>
      </c>
      <c r="ODH253" s="256" t="s">
        <v>659</v>
      </c>
      <c r="ODI253" s="256" t="s">
        <v>659</v>
      </c>
      <c r="ODJ253" s="256" t="s">
        <v>659</v>
      </c>
      <c r="ODK253" s="256" t="s">
        <v>659</v>
      </c>
      <c r="ODL253" s="256" t="s">
        <v>659</v>
      </c>
      <c r="ODM253" s="256" t="s">
        <v>659</v>
      </c>
      <c r="ODN253" s="256" t="s">
        <v>659</v>
      </c>
      <c r="ODO253" s="256" t="s">
        <v>659</v>
      </c>
      <c r="ODP253" s="256" t="s">
        <v>659</v>
      </c>
      <c r="ODQ253" s="256" t="s">
        <v>659</v>
      </c>
      <c r="ODR253" s="256" t="s">
        <v>659</v>
      </c>
      <c r="ODS253" s="256" t="s">
        <v>659</v>
      </c>
      <c r="ODT253" s="256" t="s">
        <v>659</v>
      </c>
      <c r="ODU253" s="256" t="s">
        <v>659</v>
      </c>
      <c r="ODV253" s="256" t="s">
        <v>659</v>
      </c>
      <c r="ODW253" s="256" t="s">
        <v>659</v>
      </c>
      <c r="ODX253" s="256" t="s">
        <v>659</v>
      </c>
      <c r="ODY253" s="256" t="s">
        <v>659</v>
      </c>
      <c r="ODZ253" s="256" t="s">
        <v>659</v>
      </c>
      <c r="OEA253" s="256" t="s">
        <v>659</v>
      </c>
      <c r="OEB253" s="256" t="s">
        <v>659</v>
      </c>
      <c r="OEC253" s="256" t="s">
        <v>659</v>
      </c>
      <c r="OED253" s="256" t="s">
        <v>659</v>
      </c>
      <c r="OEE253" s="256" t="s">
        <v>659</v>
      </c>
      <c r="OEF253" s="256" t="s">
        <v>659</v>
      </c>
      <c r="OEG253" s="256" t="s">
        <v>659</v>
      </c>
      <c r="OEH253" s="256" t="s">
        <v>659</v>
      </c>
      <c r="OEI253" s="256" t="s">
        <v>659</v>
      </c>
      <c r="OEJ253" s="256" t="s">
        <v>659</v>
      </c>
      <c r="OEK253" s="256" t="s">
        <v>659</v>
      </c>
      <c r="OEL253" s="256" t="s">
        <v>659</v>
      </c>
      <c r="OEM253" s="256" t="s">
        <v>659</v>
      </c>
      <c r="OEN253" s="256" t="s">
        <v>659</v>
      </c>
      <c r="OEO253" s="256" t="s">
        <v>659</v>
      </c>
      <c r="OEP253" s="256" t="s">
        <v>659</v>
      </c>
      <c r="OEQ253" s="256" t="s">
        <v>659</v>
      </c>
      <c r="OER253" s="256" t="s">
        <v>659</v>
      </c>
      <c r="OES253" s="256" t="s">
        <v>659</v>
      </c>
      <c r="OET253" s="256" t="s">
        <v>659</v>
      </c>
      <c r="OEU253" s="256" t="s">
        <v>659</v>
      </c>
      <c r="OEV253" s="256" t="s">
        <v>659</v>
      </c>
      <c r="OEW253" s="256" t="s">
        <v>659</v>
      </c>
      <c r="OEX253" s="256" t="s">
        <v>659</v>
      </c>
      <c r="OEY253" s="256" t="s">
        <v>659</v>
      </c>
      <c r="OEZ253" s="256" t="s">
        <v>659</v>
      </c>
      <c r="OFA253" s="256" t="s">
        <v>659</v>
      </c>
      <c r="OFB253" s="256" t="s">
        <v>659</v>
      </c>
      <c r="OFC253" s="256" t="s">
        <v>659</v>
      </c>
      <c r="OFD253" s="256" t="s">
        <v>659</v>
      </c>
      <c r="OFE253" s="256" t="s">
        <v>659</v>
      </c>
      <c r="OFF253" s="256" t="s">
        <v>659</v>
      </c>
      <c r="OFG253" s="256" t="s">
        <v>659</v>
      </c>
      <c r="OFH253" s="256" t="s">
        <v>659</v>
      </c>
      <c r="OFI253" s="256" t="s">
        <v>659</v>
      </c>
      <c r="OFJ253" s="256" t="s">
        <v>659</v>
      </c>
      <c r="OFK253" s="256" t="s">
        <v>659</v>
      </c>
      <c r="OFL253" s="256" t="s">
        <v>659</v>
      </c>
      <c r="OFM253" s="256" t="s">
        <v>659</v>
      </c>
      <c r="OFN253" s="256" t="s">
        <v>659</v>
      </c>
      <c r="OFO253" s="256" t="s">
        <v>659</v>
      </c>
      <c r="OFP253" s="256" t="s">
        <v>659</v>
      </c>
      <c r="OFQ253" s="256" t="s">
        <v>659</v>
      </c>
      <c r="OFR253" s="256" t="s">
        <v>659</v>
      </c>
      <c r="OFS253" s="256" t="s">
        <v>659</v>
      </c>
      <c r="OFT253" s="256" t="s">
        <v>659</v>
      </c>
      <c r="OFU253" s="256" t="s">
        <v>659</v>
      </c>
      <c r="OFV253" s="256" t="s">
        <v>659</v>
      </c>
      <c r="OFW253" s="256" t="s">
        <v>659</v>
      </c>
      <c r="OFX253" s="256" t="s">
        <v>659</v>
      </c>
      <c r="OFY253" s="256" t="s">
        <v>659</v>
      </c>
      <c r="OFZ253" s="256" t="s">
        <v>659</v>
      </c>
      <c r="OGA253" s="256" t="s">
        <v>659</v>
      </c>
      <c r="OGB253" s="256" t="s">
        <v>659</v>
      </c>
      <c r="OGC253" s="256" t="s">
        <v>659</v>
      </c>
      <c r="OGD253" s="256" t="s">
        <v>659</v>
      </c>
      <c r="OGE253" s="256" t="s">
        <v>659</v>
      </c>
      <c r="OGF253" s="256" t="s">
        <v>659</v>
      </c>
      <c r="OGG253" s="256" t="s">
        <v>659</v>
      </c>
      <c r="OGH253" s="256" t="s">
        <v>659</v>
      </c>
      <c r="OGI253" s="256" t="s">
        <v>659</v>
      </c>
      <c r="OGJ253" s="256" t="s">
        <v>659</v>
      </c>
      <c r="OGK253" s="256" t="s">
        <v>659</v>
      </c>
      <c r="OGL253" s="256" t="s">
        <v>659</v>
      </c>
      <c r="OGM253" s="256" t="s">
        <v>659</v>
      </c>
      <c r="OGN253" s="256" t="s">
        <v>659</v>
      </c>
      <c r="OGO253" s="256" t="s">
        <v>659</v>
      </c>
      <c r="OGP253" s="256" t="s">
        <v>659</v>
      </c>
      <c r="OGQ253" s="256" t="s">
        <v>659</v>
      </c>
      <c r="OGR253" s="256" t="s">
        <v>659</v>
      </c>
      <c r="OGS253" s="256" t="s">
        <v>659</v>
      </c>
      <c r="OGT253" s="256" t="s">
        <v>659</v>
      </c>
      <c r="OGU253" s="256" t="s">
        <v>659</v>
      </c>
      <c r="OGV253" s="256" t="s">
        <v>659</v>
      </c>
      <c r="OGW253" s="256" t="s">
        <v>659</v>
      </c>
      <c r="OGX253" s="256" t="s">
        <v>659</v>
      </c>
      <c r="OGY253" s="256" t="s">
        <v>659</v>
      </c>
      <c r="OGZ253" s="256" t="s">
        <v>659</v>
      </c>
      <c r="OHA253" s="256" t="s">
        <v>659</v>
      </c>
      <c r="OHB253" s="256" t="s">
        <v>659</v>
      </c>
      <c r="OHC253" s="256" t="s">
        <v>659</v>
      </c>
      <c r="OHD253" s="256" t="s">
        <v>659</v>
      </c>
      <c r="OHE253" s="256" t="s">
        <v>659</v>
      </c>
      <c r="OHF253" s="256" t="s">
        <v>659</v>
      </c>
      <c r="OHG253" s="256" t="s">
        <v>659</v>
      </c>
      <c r="OHH253" s="256" t="s">
        <v>659</v>
      </c>
      <c r="OHI253" s="256" t="s">
        <v>659</v>
      </c>
      <c r="OHJ253" s="256" t="s">
        <v>659</v>
      </c>
      <c r="OHK253" s="256" t="s">
        <v>659</v>
      </c>
      <c r="OHL253" s="256" t="s">
        <v>659</v>
      </c>
      <c r="OHM253" s="256" t="s">
        <v>659</v>
      </c>
      <c r="OHN253" s="256" t="s">
        <v>659</v>
      </c>
      <c r="OHO253" s="256" t="s">
        <v>659</v>
      </c>
      <c r="OHP253" s="256" t="s">
        <v>659</v>
      </c>
      <c r="OHQ253" s="256" t="s">
        <v>659</v>
      </c>
      <c r="OHR253" s="256" t="s">
        <v>659</v>
      </c>
      <c r="OHS253" s="256" t="s">
        <v>659</v>
      </c>
      <c r="OHT253" s="256" t="s">
        <v>659</v>
      </c>
      <c r="OHU253" s="256" t="s">
        <v>659</v>
      </c>
      <c r="OHV253" s="256" t="s">
        <v>659</v>
      </c>
      <c r="OHW253" s="256" t="s">
        <v>659</v>
      </c>
      <c r="OHX253" s="256" t="s">
        <v>659</v>
      </c>
      <c r="OHY253" s="256" t="s">
        <v>659</v>
      </c>
      <c r="OHZ253" s="256" t="s">
        <v>659</v>
      </c>
      <c r="OIA253" s="256" t="s">
        <v>659</v>
      </c>
      <c r="OIB253" s="256" t="s">
        <v>659</v>
      </c>
      <c r="OIC253" s="256" t="s">
        <v>659</v>
      </c>
      <c r="OID253" s="256" t="s">
        <v>659</v>
      </c>
      <c r="OIE253" s="256" t="s">
        <v>659</v>
      </c>
      <c r="OIF253" s="256" t="s">
        <v>659</v>
      </c>
      <c r="OIG253" s="256" t="s">
        <v>659</v>
      </c>
      <c r="OIH253" s="256" t="s">
        <v>659</v>
      </c>
      <c r="OII253" s="256" t="s">
        <v>659</v>
      </c>
      <c r="OIJ253" s="256" t="s">
        <v>659</v>
      </c>
      <c r="OIK253" s="256" t="s">
        <v>659</v>
      </c>
      <c r="OIL253" s="256" t="s">
        <v>659</v>
      </c>
      <c r="OIM253" s="256" t="s">
        <v>659</v>
      </c>
      <c r="OIN253" s="256" t="s">
        <v>659</v>
      </c>
      <c r="OIO253" s="256" t="s">
        <v>659</v>
      </c>
      <c r="OIP253" s="256" t="s">
        <v>659</v>
      </c>
      <c r="OIQ253" s="256" t="s">
        <v>659</v>
      </c>
      <c r="OIR253" s="256" t="s">
        <v>659</v>
      </c>
      <c r="OIS253" s="256" t="s">
        <v>659</v>
      </c>
      <c r="OIT253" s="256" t="s">
        <v>659</v>
      </c>
      <c r="OIU253" s="256" t="s">
        <v>659</v>
      </c>
      <c r="OIV253" s="256" t="s">
        <v>659</v>
      </c>
      <c r="OIW253" s="256" t="s">
        <v>659</v>
      </c>
      <c r="OIX253" s="256" t="s">
        <v>659</v>
      </c>
      <c r="OIY253" s="256" t="s">
        <v>659</v>
      </c>
      <c r="OIZ253" s="256" t="s">
        <v>659</v>
      </c>
      <c r="OJA253" s="256" t="s">
        <v>659</v>
      </c>
      <c r="OJB253" s="256" t="s">
        <v>659</v>
      </c>
      <c r="OJC253" s="256" t="s">
        <v>659</v>
      </c>
      <c r="OJD253" s="256" t="s">
        <v>659</v>
      </c>
      <c r="OJE253" s="256" t="s">
        <v>659</v>
      </c>
      <c r="OJF253" s="256" t="s">
        <v>659</v>
      </c>
      <c r="OJG253" s="256" t="s">
        <v>659</v>
      </c>
      <c r="OJH253" s="256" t="s">
        <v>659</v>
      </c>
      <c r="OJI253" s="256" t="s">
        <v>659</v>
      </c>
      <c r="OJJ253" s="256" t="s">
        <v>659</v>
      </c>
      <c r="OJK253" s="256" t="s">
        <v>659</v>
      </c>
      <c r="OJL253" s="256" t="s">
        <v>659</v>
      </c>
      <c r="OJM253" s="256" t="s">
        <v>659</v>
      </c>
      <c r="OJN253" s="256" t="s">
        <v>659</v>
      </c>
      <c r="OJO253" s="256" t="s">
        <v>659</v>
      </c>
      <c r="OJP253" s="256" t="s">
        <v>659</v>
      </c>
      <c r="OJQ253" s="256" t="s">
        <v>659</v>
      </c>
      <c r="OJR253" s="256" t="s">
        <v>659</v>
      </c>
      <c r="OJS253" s="256" t="s">
        <v>659</v>
      </c>
      <c r="OJT253" s="256" t="s">
        <v>659</v>
      </c>
      <c r="OJU253" s="256" t="s">
        <v>659</v>
      </c>
      <c r="OJV253" s="256" t="s">
        <v>659</v>
      </c>
      <c r="OJW253" s="256" t="s">
        <v>659</v>
      </c>
      <c r="OJX253" s="256" t="s">
        <v>659</v>
      </c>
      <c r="OJY253" s="256" t="s">
        <v>659</v>
      </c>
      <c r="OJZ253" s="256" t="s">
        <v>659</v>
      </c>
      <c r="OKA253" s="256" t="s">
        <v>659</v>
      </c>
      <c r="OKB253" s="256" t="s">
        <v>659</v>
      </c>
      <c r="OKC253" s="256" t="s">
        <v>659</v>
      </c>
      <c r="OKD253" s="256" t="s">
        <v>659</v>
      </c>
      <c r="OKE253" s="256" t="s">
        <v>659</v>
      </c>
      <c r="OKF253" s="256" t="s">
        <v>659</v>
      </c>
      <c r="OKG253" s="256" t="s">
        <v>659</v>
      </c>
      <c r="OKH253" s="256" t="s">
        <v>659</v>
      </c>
      <c r="OKI253" s="256" t="s">
        <v>659</v>
      </c>
      <c r="OKJ253" s="256" t="s">
        <v>659</v>
      </c>
      <c r="OKK253" s="256" t="s">
        <v>659</v>
      </c>
      <c r="OKL253" s="256" t="s">
        <v>659</v>
      </c>
      <c r="OKM253" s="256" t="s">
        <v>659</v>
      </c>
      <c r="OKN253" s="256" t="s">
        <v>659</v>
      </c>
      <c r="OKO253" s="256" t="s">
        <v>659</v>
      </c>
      <c r="OKP253" s="256" t="s">
        <v>659</v>
      </c>
      <c r="OKQ253" s="256" t="s">
        <v>659</v>
      </c>
      <c r="OKR253" s="256" t="s">
        <v>659</v>
      </c>
      <c r="OKS253" s="256" t="s">
        <v>659</v>
      </c>
      <c r="OKT253" s="256" t="s">
        <v>659</v>
      </c>
      <c r="OKU253" s="256" t="s">
        <v>659</v>
      </c>
      <c r="OKV253" s="256" t="s">
        <v>659</v>
      </c>
      <c r="OKW253" s="256" t="s">
        <v>659</v>
      </c>
      <c r="OKX253" s="256" t="s">
        <v>659</v>
      </c>
      <c r="OKY253" s="256" t="s">
        <v>659</v>
      </c>
      <c r="OKZ253" s="256" t="s">
        <v>659</v>
      </c>
      <c r="OLA253" s="256" t="s">
        <v>659</v>
      </c>
      <c r="OLB253" s="256" t="s">
        <v>659</v>
      </c>
      <c r="OLC253" s="256" t="s">
        <v>659</v>
      </c>
      <c r="OLD253" s="256" t="s">
        <v>659</v>
      </c>
      <c r="OLE253" s="256" t="s">
        <v>659</v>
      </c>
      <c r="OLF253" s="256" t="s">
        <v>659</v>
      </c>
      <c r="OLG253" s="256" t="s">
        <v>659</v>
      </c>
      <c r="OLH253" s="256" t="s">
        <v>659</v>
      </c>
      <c r="OLI253" s="256" t="s">
        <v>659</v>
      </c>
      <c r="OLJ253" s="256" t="s">
        <v>659</v>
      </c>
      <c r="OLK253" s="256" t="s">
        <v>659</v>
      </c>
      <c r="OLL253" s="256" t="s">
        <v>659</v>
      </c>
      <c r="OLM253" s="256" t="s">
        <v>659</v>
      </c>
      <c r="OLN253" s="256" t="s">
        <v>659</v>
      </c>
      <c r="OLO253" s="256" t="s">
        <v>659</v>
      </c>
      <c r="OLP253" s="256" t="s">
        <v>659</v>
      </c>
      <c r="OLQ253" s="256" t="s">
        <v>659</v>
      </c>
      <c r="OLR253" s="256" t="s">
        <v>659</v>
      </c>
      <c r="OLS253" s="256" t="s">
        <v>659</v>
      </c>
      <c r="OLT253" s="256" t="s">
        <v>659</v>
      </c>
      <c r="OLU253" s="256" t="s">
        <v>659</v>
      </c>
      <c r="OLV253" s="256" t="s">
        <v>659</v>
      </c>
      <c r="OLW253" s="256" t="s">
        <v>659</v>
      </c>
      <c r="OLX253" s="256" t="s">
        <v>659</v>
      </c>
      <c r="OLY253" s="256" t="s">
        <v>659</v>
      </c>
      <c r="OLZ253" s="256" t="s">
        <v>659</v>
      </c>
      <c r="OMA253" s="256" t="s">
        <v>659</v>
      </c>
      <c r="OMB253" s="256" t="s">
        <v>659</v>
      </c>
      <c r="OMC253" s="256" t="s">
        <v>659</v>
      </c>
      <c r="OMD253" s="256" t="s">
        <v>659</v>
      </c>
      <c r="OME253" s="256" t="s">
        <v>659</v>
      </c>
      <c r="OMF253" s="256" t="s">
        <v>659</v>
      </c>
      <c r="OMG253" s="256" t="s">
        <v>659</v>
      </c>
      <c r="OMH253" s="256" t="s">
        <v>659</v>
      </c>
      <c r="OMI253" s="256" t="s">
        <v>659</v>
      </c>
      <c r="OMJ253" s="256" t="s">
        <v>659</v>
      </c>
      <c r="OMK253" s="256" t="s">
        <v>659</v>
      </c>
      <c r="OML253" s="256" t="s">
        <v>659</v>
      </c>
      <c r="OMM253" s="256" t="s">
        <v>659</v>
      </c>
      <c r="OMN253" s="256" t="s">
        <v>659</v>
      </c>
      <c r="OMO253" s="256" t="s">
        <v>659</v>
      </c>
      <c r="OMP253" s="256" t="s">
        <v>659</v>
      </c>
      <c r="OMQ253" s="256" t="s">
        <v>659</v>
      </c>
      <c r="OMR253" s="256" t="s">
        <v>659</v>
      </c>
      <c r="OMS253" s="256" t="s">
        <v>659</v>
      </c>
      <c r="OMT253" s="256" t="s">
        <v>659</v>
      </c>
      <c r="OMU253" s="256" t="s">
        <v>659</v>
      </c>
      <c r="OMV253" s="256" t="s">
        <v>659</v>
      </c>
      <c r="OMW253" s="256" t="s">
        <v>659</v>
      </c>
      <c r="OMX253" s="256" t="s">
        <v>659</v>
      </c>
      <c r="OMY253" s="256" t="s">
        <v>659</v>
      </c>
      <c r="OMZ253" s="256" t="s">
        <v>659</v>
      </c>
      <c r="ONA253" s="256" t="s">
        <v>659</v>
      </c>
      <c r="ONB253" s="256" t="s">
        <v>659</v>
      </c>
      <c r="ONC253" s="256" t="s">
        <v>659</v>
      </c>
      <c r="OND253" s="256" t="s">
        <v>659</v>
      </c>
      <c r="ONE253" s="256" t="s">
        <v>659</v>
      </c>
      <c r="ONF253" s="256" t="s">
        <v>659</v>
      </c>
      <c r="ONG253" s="256" t="s">
        <v>659</v>
      </c>
      <c r="ONH253" s="256" t="s">
        <v>659</v>
      </c>
      <c r="ONI253" s="256" t="s">
        <v>659</v>
      </c>
      <c r="ONJ253" s="256" t="s">
        <v>659</v>
      </c>
      <c r="ONK253" s="256" t="s">
        <v>659</v>
      </c>
      <c r="ONL253" s="256" t="s">
        <v>659</v>
      </c>
      <c r="ONM253" s="256" t="s">
        <v>659</v>
      </c>
      <c r="ONN253" s="256" t="s">
        <v>659</v>
      </c>
      <c r="ONO253" s="256" t="s">
        <v>659</v>
      </c>
      <c r="ONP253" s="256" t="s">
        <v>659</v>
      </c>
      <c r="ONQ253" s="256" t="s">
        <v>659</v>
      </c>
      <c r="ONR253" s="256" t="s">
        <v>659</v>
      </c>
      <c r="ONS253" s="256" t="s">
        <v>659</v>
      </c>
      <c r="ONT253" s="256" t="s">
        <v>659</v>
      </c>
      <c r="ONU253" s="256" t="s">
        <v>659</v>
      </c>
      <c r="ONV253" s="256" t="s">
        <v>659</v>
      </c>
      <c r="ONW253" s="256" t="s">
        <v>659</v>
      </c>
      <c r="ONX253" s="256" t="s">
        <v>659</v>
      </c>
      <c r="ONY253" s="256" t="s">
        <v>659</v>
      </c>
      <c r="ONZ253" s="256" t="s">
        <v>659</v>
      </c>
      <c r="OOA253" s="256" t="s">
        <v>659</v>
      </c>
      <c r="OOB253" s="256" t="s">
        <v>659</v>
      </c>
      <c r="OOC253" s="256" t="s">
        <v>659</v>
      </c>
      <c r="OOD253" s="256" t="s">
        <v>659</v>
      </c>
      <c r="OOE253" s="256" t="s">
        <v>659</v>
      </c>
      <c r="OOF253" s="256" t="s">
        <v>659</v>
      </c>
      <c r="OOG253" s="256" t="s">
        <v>659</v>
      </c>
      <c r="OOH253" s="256" t="s">
        <v>659</v>
      </c>
      <c r="OOI253" s="256" t="s">
        <v>659</v>
      </c>
      <c r="OOJ253" s="256" t="s">
        <v>659</v>
      </c>
      <c r="OOK253" s="256" t="s">
        <v>659</v>
      </c>
      <c r="OOL253" s="256" t="s">
        <v>659</v>
      </c>
      <c r="OOM253" s="256" t="s">
        <v>659</v>
      </c>
      <c r="OON253" s="256" t="s">
        <v>659</v>
      </c>
      <c r="OOO253" s="256" t="s">
        <v>659</v>
      </c>
      <c r="OOP253" s="256" t="s">
        <v>659</v>
      </c>
      <c r="OOQ253" s="256" t="s">
        <v>659</v>
      </c>
      <c r="OOR253" s="256" t="s">
        <v>659</v>
      </c>
      <c r="OOS253" s="256" t="s">
        <v>659</v>
      </c>
      <c r="OOT253" s="256" t="s">
        <v>659</v>
      </c>
      <c r="OOU253" s="256" t="s">
        <v>659</v>
      </c>
      <c r="OOV253" s="256" t="s">
        <v>659</v>
      </c>
      <c r="OOW253" s="256" t="s">
        <v>659</v>
      </c>
      <c r="OOX253" s="256" t="s">
        <v>659</v>
      </c>
      <c r="OOY253" s="256" t="s">
        <v>659</v>
      </c>
      <c r="OOZ253" s="256" t="s">
        <v>659</v>
      </c>
      <c r="OPA253" s="256" t="s">
        <v>659</v>
      </c>
      <c r="OPB253" s="256" t="s">
        <v>659</v>
      </c>
      <c r="OPC253" s="256" t="s">
        <v>659</v>
      </c>
      <c r="OPD253" s="256" t="s">
        <v>659</v>
      </c>
      <c r="OPE253" s="256" t="s">
        <v>659</v>
      </c>
      <c r="OPF253" s="256" t="s">
        <v>659</v>
      </c>
      <c r="OPG253" s="256" t="s">
        <v>659</v>
      </c>
      <c r="OPH253" s="256" t="s">
        <v>659</v>
      </c>
      <c r="OPI253" s="256" t="s">
        <v>659</v>
      </c>
      <c r="OPJ253" s="256" t="s">
        <v>659</v>
      </c>
      <c r="OPK253" s="256" t="s">
        <v>659</v>
      </c>
      <c r="OPL253" s="256" t="s">
        <v>659</v>
      </c>
      <c r="OPM253" s="256" t="s">
        <v>659</v>
      </c>
      <c r="OPN253" s="256" t="s">
        <v>659</v>
      </c>
      <c r="OPO253" s="256" t="s">
        <v>659</v>
      </c>
      <c r="OPP253" s="256" t="s">
        <v>659</v>
      </c>
      <c r="OPQ253" s="256" t="s">
        <v>659</v>
      </c>
      <c r="OPR253" s="256" t="s">
        <v>659</v>
      </c>
      <c r="OPS253" s="256" t="s">
        <v>659</v>
      </c>
      <c r="OPT253" s="256" t="s">
        <v>659</v>
      </c>
      <c r="OPU253" s="256" t="s">
        <v>659</v>
      </c>
      <c r="OPV253" s="256" t="s">
        <v>659</v>
      </c>
      <c r="OPW253" s="256" t="s">
        <v>659</v>
      </c>
      <c r="OPX253" s="256" t="s">
        <v>659</v>
      </c>
      <c r="OPY253" s="256" t="s">
        <v>659</v>
      </c>
      <c r="OPZ253" s="256" t="s">
        <v>659</v>
      </c>
      <c r="OQA253" s="256" t="s">
        <v>659</v>
      </c>
      <c r="OQB253" s="256" t="s">
        <v>659</v>
      </c>
      <c r="OQC253" s="256" t="s">
        <v>659</v>
      </c>
      <c r="OQD253" s="256" t="s">
        <v>659</v>
      </c>
      <c r="OQE253" s="256" t="s">
        <v>659</v>
      </c>
      <c r="OQF253" s="256" t="s">
        <v>659</v>
      </c>
      <c r="OQG253" s="256" t="s">
        <v>659</v>
      </c>
      <c r="OQH253" s="256" t="s">
        <v>659</v>
      </c>
      <c r="OQI253" s="256" t="s">
        <v>659</v>
      </c>
      <c r="OQJ253" s="256" t="s">
        <v>659</v>
      </c>
      <c r="OQK253" s="256" t="s">
        <v>659</v>
      </c>
      <c r="OQL253" s="256" t="s">
        <v>659</v>
      </c>
      <c r="OQM253" s="256" t="s">
        <v>659</v>
      </c>
      <c r="OQN253" s="256" t="s">
        <v>659</v>
      </c>
      <c r="OQO253" s="256" t="s">
        <v>659</v>
      </c>
      <c r="OQP253" s="256" t="s">
        <v>659</v>
      </c>
      <c r="OQQ253" s="256" t="s">
        <v>659</v>
      </c>
      <c r="OQR253" s="256" t="s">
        <v>659</v>
      </c>
      <c r="OQS253" s="256" t="s">
        <v>659</v>
      </c>
      <c r="OQT253" s="256" t="s">
        <v>659</v>
      </c>
      <c r="OQU253" s="256" t="s">
        <v>659</v>
      </c>
      <c r="OQV253" s="256" t="s">
        <v>659</v>
      </c>
      <c r="OQW253" s="256" t="s">
        <v>659</v>
      </c>
      <c r="OQX253" s="256" t="s">
        <v>659</v>
      </c>
      <c r="OQY253" s="256" t="s">
        <v>659</v>
      </c>
      <c r="OQZ253" s="256" t="s">
        <v>659</v>
      </c>
      <c r="ORA253" s="256" t="s">
        <v>659</v>
      </c>
      <c r="ORB253" s="256" t="s">
        <v>659</v>
      </c>
      <c r="ORC253" s="256" t="s">
        <v>659</v>
      </c>
      <c r="ORD253" s="256" t="s">
        <v>659</v>
      </c>
      <c r="ORE253" s="256" t="s">
        <v>659</v>
      </c>
      <c r="ORF253" s="256" t="s">
        <v>659</v>
      </c>
      <c r="ORG253" s="256" t="s">
        <v>659</v>
      </c>
      <c r="ORH253" s="256" t="s">
        <v>659</v>
      </c>
      <c r="ORI253" s="256" t="s">
        <v>659</v>
      </c>
      <c r="ORJ253" s="256" t="s">
        <v>659</v>
      </c>
      <c r="ORK253" s="256" t="s">
        <v>659</v>
      </c>
      <c r="ORL253" s="256" t="s">
        <v>659</v>
      </c>
      <c r="ORM253" s="256" t="s">
        <v>659</v>
      </c>
      <c r="ORN253" s="256" t="s">
        <v>659</v>
      </c>
      <c r="ORO253" s="256" t="s">
        <v>659</v>
      </c>
      <c r="ORP253" s="256" t="s">
        <v>659</v>
      </c>
      <c r="ORQ253" s="256" t="s">
        <v>659</v>
      </c>
      <c r="ORR253" s="256" t="s">
        <v>659</v>
      </c>
      <c r="ORS253" s="256" t="s">
        <v>659</v>
      </c>
      <c r="ORT253" s="256" t="s">
        <v>659</v>
      </c>
      <c r="ORU253" s="256" t="s">
        <v>659</v>
      </c>
      <c r="ORV253" s="256" t="s">
        <v>659</v>
      </c>
      <c r="ORW253" s="256" t="s">
        <v>659</v>
      </c>
      <c r="ORX253" s="256" t="s">
        <v>659</v>
      </c>
      <c r="ORY253" s="256" t="s">
        <v>659</v>
      </c>
      <c r="ORZ253" s="256" t="s">
        <v>659</v>
      </c>
      <c r="OSA253" s="256" t="s">
        <v>659</v>
      </c>
      <c r="OSB253" s="256" t="s">
        <v>659</v>
      </c>
      <c r="OSC253" s="256" t="s">
        <v>659</v>
      </c>
      <c r="OSD253" s="256" t="s">
        <v>659</v>
      </c>
      <c r="OSE253" s="256" t="s">
        <v>659</v>
      </c>
      <c r="OSF253" s="256" t="s">
        <v>659</v>
      </c>
      <c r="OSG253" s="256" t="s">
        <v>659</v>
      </c>
      <c r="OSH253" s="256" t="s">
        <v>659</v>
      </c>
      <c r="OSI253" s="256" t="s">
        <v>659</v>
      </c>
      <c r="OSJ253" s="256" t="s">
        <v>659</v>
      </c>
      <c r="OSK253" s="256" t="s">
        <v>659</v>
      </c>
      <c r="OSL253" s="256" t="s">
        <v>659</v>
      </c>
      <c r="OSM253" s="256" t="s">
        <v>659</v>
      </c>
      <c r="OSN253" s="256" t="s">
        <v>659</v>
      </c>
      <c r="OSO253" s="256" t="s">
        <v>659</v>
      </c>
      <c r="OSP253" s="256" t="s">
        <v>659</v>
      </c>
      <c r="OSQ253" s="256" t="s">
        <v>659</v>
      </c>
      <c r="OSR253" s="256" t="s">
        <v>659</v>
      </c>
      <c r="OSS253" s="256" t="s">
        <v>659</v>
      </c>
      <c r="OST253" s="256" t="s">
        <v>659</v>
      </c>
      <c r="OSU253" s="256" t="s">
        <v>659</v>
      </c>
      <c r="OSV253" s="256" t="s">
        <v>659</v>
      </c>
      <c r="OSW253" s="256" t="s">
        <v>659</v>
      </c>
      <c r="OSX253" s="256" t="s">
        <v>659</v>
      </c>
      <c r="OSY253" s="256" t="s">
        <v>659</v>
      </c>
      <c r="OSZ253" s="256" t="s">
        <v>659</v>
      </c>
      <c r="OTA253" s="256" t="s">
        <v>659</v>
      </c>
      <c r="OTB253" s="256" t="s">
        <v>659</v>
      </c>
      <c r="OTC253" s="256" t="s">
        <v>659</v>
      </c>
      <c r="OTD253" s="256" t="s">
        <v>659</v>
      </c>
      <c r="OTE253" s="256" t="s">
        <v>659</v>
      </c>
      <c r="OTF253" s="256" t="s">
        <v>659</v>
      </c>
      <c r="OTG253" s="256" t="s">
        <v>659</v>
      </c>
      <c r="OTH253" s="256" t="s">
        <v>659</v>
      </c>
      <c r="OTI253" s="256" t="s">
        <v>659</v>
      </c>
      <c r="OTJ253" s="256" t="s">
        <v>659</v>
      </c>
      <c r="OTK253" s="256" t="s">
        <v>659</v>
      </c>
      <c r="OTL253" s="256" t="s">
        <v>659</v>
      </c>
      <c r="OTM253" s="256" t="s">
        <v>659</v>
      </c>
      <c r="OTN253" s="256" t="s">
        <v>659</v>
      </c>
      <c r="OTO253" s="256" t="s">
        <v>659</v>
      </c>
      <c r="OTP253" s="256" t="s">
        <v>659</v>
      </c>
      <c r="OTQ253" s="256" t="s">
        <v>659</v>
      </c>
      <c r="OTR253" s="256" t="s">
        <v>659</v>
      </c>
      <c r="OTS253" s="256" t="s">
        <v>659</v>
      </c>
      <c r="OTT253" s="256" t="s">
        <v>659</v>
      </c>
      <c r="OTU253" s="256" t="s">
        <v>659</v>
      </c>
      <c r="OTV253" s="256" t="s">
        <v>659</v>
      </c>
      <c r="OTW253" s="256" t="s">
        <v>659</v>
      </c>
      <c r="OTX253" s="256" t="s">
        <v>659</v>
      </c>
      <c r="OTY253" s="256" t="s">
        <v>659</v>
      </c>
      <c r="OTZ253" s="256" t="s">
        <v>659</v>
      </c>
      <c r="OUA253" s="256" t="s">
        <v>659</v>
      </c>
      <c r="OUB253" s="256" t="s">
        <v>659</v>
      </c>
      <c r="OUC253" s="256" t="s">
        <v>659</v>
      </c>
      <c r="OUD253" s="256" t="s">
        <v>659</v>
      </c>
      <c r="OUE253" s="256" t="s">
        <v>659</v>
      </c>
      <c r="OUF253" s="256" t="s">
        <v>659</v>
      </c>
      <c r="OUG253" s="256" t="s">
        <v>659</v>
      </c>
      <c r="OUH253" s="256" t="s">
        <v>659</v>
      </c>
      <c r="OUI253" s="256" t="s">
        <v>659</v>
      </c>
      <c r="OUJ253" s="256" t="s">
        <v>659</v>
      </c>
      <c r="OUK253" s="256" t="s">
        <v>659</v>
      </c>
      <c r="OUL253" s="256" t="s">
        <v>659</v>
      </c>
      <c r="OUM253" s="256" t="s">
        <v>659</v>
      </c>
      <c r="OUN253" s="256" t="s">
        <v>659</v>
      </c>
      <c r="OUO253" s="256" t="s">
        <v>659</v>
      </c>
      <c r="OUP253" s="256" t="s">
        <v>659</v>
      </c>
      <c r="OUQ253" s="256" t="s">
        <v>659</v>
      </c>
      <c r="OUR253" s="256" t="s">
        <v>659</v>
      </c>
      <c r="OUS253" s="256" t="s">
        <v>659</v>
      </c>
      <c r="OUT253" s="256" t="s">
        <v>659</v>
      </c>
      <c r="OUU253" s="256" t="s">
        <v>659</v>
      </c>
      <c r="OUV253" s="256" t="s">
        <v>659</v>
      </c>
      <c r="OUW253" s="256" t="s">
        <v>659</v>
      </c>
      <c r="OUX253" s="256" t="s">
        <v>659</v>
      </c>
      <c r="OUY253" s="256" t="s">
        <v>659</v>
      </c>
      <c r="OUZ253" s="256" t="s">
        <v>659</v>
      </c>
      <c r="OVA253" s="256" t="s">
        <v>659</v>
      </c>
      <c r="OVB253" s="256" t="s">
        <v>659</v>
      </c>
      <c r="OVC253" s="256" t="s">
        <v>659</v>
      </c>
      <c r="OVD253" s="256" t="s">
        <v>659</v>
      </c>
      <c r="OVE253" s="256" t="s">
        <v>659</v>
      </c>
      <c r="OVF253" s="256" t="s">
        <v>659</v>
      </c>
      <c r="OVG253" s="256" t="s">
        <v>659</v>
      </c>
      <c r="OVH253" s="256" t="s">
        <v>659</v>
      </c>
      <c r="OVI253" s="256" t="s">
        <v>659</v>
      </c>
      <c r="OVJ253" s="256" t="s">
        <v>659</v>
      </c>
      <c r="OVK253" s="256" t="s">
        <v>659</v>
      </c>
      <c r="OVL253" s="256" t="s">
        <v>659</v>
      </c>
      <c r="OVM253" s="256" t="s">
        <v>659</v>
      </c>
      <c r="OVN253" s="256" t="s">
        <v>659</v>
      </c>
      <c r="OVO253" s="256" t="s">
        <v>659</v>
      </c>
      <c r="OVP253" s="256" t="s">
        <v>659</v>
      </c>
      <c r="OVQ253" s="256" t="s">
        <v>659</v>
      </c>
      <c r="OVR253" s="256" t="s">
        <v>659</v>
      </c>
      <c r="OVS253" s="256" t="s">
        <v>659</v>
      </c>
      <c r="OVT253" s="256" t="s">
        <v>659</v>
      </c>
      <c r="OVU253" s="256" t="s">
        <v>659</v>
      </c>
      <c r="OVV253" s="256" t="s">
        <v>659</v>
      </c>
      <c r="OVW253" s="256" t="s">
        <v>659</v>
      </c>
      <c r="OVX253" s="256" t="s">
        <v>659</v>
      </c>
      <c r="OVY253" s="256" t="s">
        <v>659</v>
      </c>
      <c r="OVZ253" s="256" t="s">
        <v>659</v>
      </c>
      <c r="OWA253" s="256" t="s">
        <v>659</v>
      </c>
      <c r="OWB253" s="256" t="s">
        <v>659</v>
      </c>
      <c r="OWC253" s="256" t="s">
        <v>659</v>
      </c>
      <c r="OWD253" s="256" t="s">
        <v>659</v>
      </c>
      <c r="OWE253" s="256" t="s">
        <v>659</v>
      </c>
      <c r="OWF253" s="256" t="s">
        <v>659</v>
      </c>
      <c r="OWG253" s="256" t="s">
        <v>659</v>
      </c>
      <c r="OWH253" s="256" t="s">
        <v>659</v>
      </c>
      <c r="OWI253" s="256" t="s">
        <v>659</v>
      </c>
      <c r="OWJ253" s="256" t="s">
        <v>659</v>
      </c>
      <c r="OWK253" s="256" t="s">
        <v>659</v>
      </c>
      <c r="OWL253" s="256" t="s">
        <v>659</v>
      </c>
      <c r="OWM253" s="256" t="s">
        <v>659</v>
      </c>
      <c r="OWN253" s="256" t="s">
        <v>659</v>
      </c>
      <c r="OWO253" s="256" t="s">
        <v>659</v>
      </c>
      <c r="OWP253" s="256" t="s">
        <v>659</v>
      </c>
      <c r="OWQ253" s="256" t="s">
        <v>659</v>
      </c>
      <c r="OWR253" s="256" t="s">
        <v>659</v>
      </c>
      <c r="OWS253" s="256" t="s">
        <v>659</v>
      </c>
      <c r="OWT253" s="256" t="s">
        <v>659</v>
      </c>
      <c r="OWU253" s="256" t="s">
        <v>659</v>
      </c>
      <c r="OWV253" s="256" t="s">
        <v>659</v>
      </c>
      <c r="OWW253" s="256" t="s">
        <v>659</v>
      </c>
      <c r="OWX253" s="256" t="s">
        <v>659</v>
      </c>
      <c r="OWY253" s="256" t="s">
        <v>659</v>
      </c>
      <c r="OWZ253" s="256" t="s">
        <v>659</v>
      </c>
      <c r="OXA253" s="256" t="s">
        <v>659</v>
      </c>
      <c r="OXB253" s="256" t="s">
        <v>659</v>
      </c>
      <c r="OXC253" s="256" t="s">
        <v>659</v>
      </c>
      <c r="OXD253" s="256" t="s">
        <v>659</v>
      </c>
      <c r="OXE253" s="256" t="s">
        <v>659</v>
      </c>
      <c r="OXF253" s="256" t="s">
        <v>659</v>
      </c>
      <c r="OXG253" s="256" t="s">
        <v>659</v>
      </c>
      <c r="OXH253" s="256" t="s">
        <v>659</v>
      </c>
      <c r="OXI253" s="256" t="s">
        <v>659</v>
      </c>
      <c r="OXJ253" s="256" t="s">
        <v>659</v>
      </c>
      <c r="OXK253" s="256" t="s">
        <v>659</v>
      </c>
      <c r="OXL253" s="256" t="s">
        <v>659</v>
      </c>
      <c r="OXM253" s="256" t="s">
        <v>659</v>
      </c>
      <c r="OXN253" s="256" t="s">
        <v>659</v>
      </c>
      <c r="OXO253" s="256" t="s">
        <v>659</v>
      </c>
      <c r="OXP253" s="256" t="s">
        <v>659</v>
      </c>
      <c r="OXQ253" s="256" t="s">
        <v>659</v>
      </c>
      <c r="OXR253" s="256" t="s">
        <v>659</v>
      </c>
      <c r="OXS253" s="256" t="s">
        <v>659</v>
      </c>
      <c r="OXT253" s="256" t="s">
        <v>659</v>
      </c>
      <c r="OXU253" s="256" t="s">
        <v>659</v>
      </c>
      <c r="OXV253" s="256" t="s">
        <v>659</v>
      </c>
      <c r="OXW253" s="256" t="s">
        <v>659</v>
      </c>
      <c r="OXX253" s="256" t="s">
        <v>659</v>
      </c>
      <c r="OXY253" s="256" t="s">
        <v>659</v>
      </c>
      <c r="OXZ253" s="256" t="s">
        <v>659</v>
      </c>
      <c r="OYA253" s="256" t="s">
        <v>659</v>
      </c>
      <c r="OYB253" s="256" t="s">
        <v>659</v>
      </c>
      <c r="OYC253" s="256" t="s">
        <v>659</v>
      </c>
      <c r="OYD253" s="256" t="s">
        <v>659</v>
      </c>
      <c r="OYE253" s="256" t="s">
        <v>659</v>
      </c>
      <c r="OYF253" s="256" t="s">
        <v>659</v>
      </c>
      <c r="OYG253" s="256" t="s">
        <v>659</v>
      </c>
      <c r="OYH253" s="256" t="s">
        <v>659</v>
      </c>
      <c r="OYI253" s="256" t="s">
        <v>659</v>
      </c>
      <c r="OYJ253" s="256" t="s">
        <v>659</v>
      </c>
      <c r="OYK253" s="256" t="s">
        <v>659</v>
      </c>
      <c r="OYL253" s="256" t="s">
        <v>659</v>
      </c>
      <c r="OYM253" s="256" t="s">
        <v>659</v>
      </c>
      <c r="OYN253" s="256" t="s">
        <v>659</v>
      </c>
      <c r="OYO253" s="256" t="s">
        <v>659</v>
      </c>
      <c r="OYP253" s="256" t="s">
        <v>659</v>
      </c>
      <c r="OYQ253" s="256" t="s">
        <v>659</v>
      </c>
      <c r="OYR253" s="256" t="s">
        <v>659</v>
      </c>
      <c r="OYS253" s="256" t="s">
        <v>659</v>
      </c>
      <c r="OYT253" s="256" t="s">
        <v>659</v>
      </c>
      <c r="OYU253" s="256" t="s">
        <v>659</v>
      </c>
      <c r="OYV253" s="256" t="s">
        <v>659</v>
      </c>
      <c r="OYW253" s="256" t="s">
        <v>659</v>
      </c>
      <c r="OYX253" s="256" t="s">
        <v>659</v>
      </c>
      <c r="OYY253" s="256" t="s">
        <v>659</v>
      </c>
      <c r="OYZ253" s="256" t="s">
        <v>659</v>
      </c>
      <c r="OZA253" s="256" t="s">
        <v>659</v>
      </c>
      <c r="OZB253" s="256" t="s">
        <v>659</v>
      </c>
      <c r="OZC253" s="256" t="s">
        <v>659</v>
      </c>
      <c r="OZD253" s="256" t="s">
        <v>659</v>
      </c>
      <c r="OZE253" s="256" t="s">
        <v>659</v>
      </c>
      <c r="OZF253" s="256" t="s">
        <v>659</v>
      </c>
      <c r="OZG253" s="256" t="s">
        <v>659</v>
      </c>
      <c r="OZH253" s="256" t="s">
        <v>659</v>
      </c>
      <c r="OZI253" s="256" t="s">
        <v>659</v>
      </c>
      <c r="OZJ253" s="256" t="s">
        <v>659</v>
      </c>
      <c r="OZK253" s="256" t="s">
        <v>659</v>
      </c>
      <c r="OZL253" s="256" t="s">
        <v>659</v>
      </c>
      <c r="OZM253" s="256" t="s">
        <v>659</v>
      </c>
      <c r="OZN253" s="256" t="s">
        <v>659</v>
      </c>
      <c r="OZO253" s="256" t="s">
        <v>659</v>
      </c>
      <c r="OZP253" s="256" t="s">
        <v>659</v>
      </c>
      <c r="OZQ253" s="256" t="s">
        <v>659</v>
      </c>
      <c r="OZR253" s="256" t="s">
        <v>659</v>
      </c>
      <c r="OZS253" s="256" t="s">
        <v>659</v>
      </c>
      <c r="OZT253" s="256" t="s">
        <v>659</v>
      </c>
      <c r="OZU253" s="256" t="s">
        <v>659</v>
      </c>
      <c r="OZV253" s="256" t="s">
        <v>659</v>
      </c>
      <c r="OZW253" s="256" t="s">
        <v>659</v>
      </c>
      <c r="OZX253" s="256" t="s">
        <v>659</v>
      </c>
      <c r="OZY253" s="256" t="s">
        <v>659</v>
      </c>
      <c r="OZZ253" s="256" t="s">
        <v>659</v>
      </c>
      <c r="PAA253" s="256" t="s">
        <v>659</v>
      </c>
      <c r="PAB253" s="256" t="s">
        <v>659</v>
      </c>
      <c r="PAC253" s="256" t="s">
        <v>659</v>
      </c>
      <c r="PAD253" s="256" t="s">
        <v>659</v>
      </c>
      <c r="PAE253" s="256" t="s">
        <v>659</v>
      </c>
      <c r="PAF253" s="256" t="s">
        <v>659</v>
      </c>
      <c r="PAG253" s="256" t="s">
        <v>659</v>
      </c>
      <c r="PAH253" s="256" t="s">
        <v>659</v>
      </c>
      <c r="PAI253" s="256" t="s">
        <v>659</v>
      </c>
      <c r="PAJ253" s="256" t="s">
        <v>659</v>
      </c>
      <c r="PAK253" s="256" t="s">
        <v>659</v>
      </c>
      <c r="PAL253" s="256" t="s">
        <v>659</v>
      </c>
      <c r="PAM253" s="256" t="s">
        <v>659</v>
      </c>
      <c r="PAN253" s="256" t="s">
        <v>659</v>
      </c>
      <c r="PAO253" s="256" t="s">
        <v>659</v>
      </c>
      <c r="PAP253" s="256" t="s">
        <v>659</v>
      </c>
      <c r="PAQ253" s="256" t="s">
        <v>659</v>
      </c>
      <c r="PAR253" s="256" t="s">
        <v>659</v>
      </c>
      <c r="PAS253" s="256" t="s">
        <v>659</v>
      </c>
      <c r="PAT253" s="256" t="s">
        <v>659</v>
      </c>
      <c r="PAU253" s="256" t="s">
        <v>659</v>
      </c>
      <c r="PAV253" s="256" t="s">
        <v>659</v>
      </c>
      <c r="PAW253" s="256" t="s">
        <v>659</v>
      </c>
      <c r="PAX253" s="256" t="s">
        <v>659</v>
      </c>
      <c r="PAY253" s="256" t="s">
        <v>659</v>
      </c>
      <c r="PAZ253" s="256" t="s">
        <v>659</v>
      </c>
      <c r="PBA253" s="256" t="s">
        <v>659</v>
      </c>
      <c r="PBB253" s="256" t="s">
        <v>659</v>
      </c>
      <c r="PBC253" s="256" t="s">
        <v>659</v>
      </c>
      <c r="PBD253" s="256" t="s">
        <v>659</v>
      </c>
      <c r="PBE253" s="256" t="s">
        <v>659</v>
      </c>
      <c r="PBF253" s="256" t="s">
        <v>659</v>
      </c>
      <c r="PBG253" s="256" t="s">
        <v>659</v>
      </c>
      <c r="PBH253" s="256" t="s">
        <v>659</v>
      </c>
      <c r="PBI253" s="256" t="s">
        <v>659</v>
      </c>
      <c r="PBJ253" s="256" t="s">
        <v>659</v>
      </c>
      <c r="PBK253" s="256" t="s">
        <v>659</v>
      </c>
      <c r="PBL253" s="256" t="s">
        <v>659</v>
      </c>
      <c r="PBM253" s="256" t="s">
        <v>659</v>
      </c>
      <c r="PBN253" s="256" t="s">
        <v>659</v>
      </c>
      <c r="PBO253" s="256" t="s">
        <v>659</v>
      </c>
      <c r="PBP253" s="256" t="s">
        <v>659</v>
      </c>
      <c r="PBQ253" s="256" t="s">
        <v>659</v>
      </c>
      <c r="PBR253" s="256" t="s">
        <v>659</v>
      </c>
      <c r="PBS253" s="256" t="s">
        <v>659</v>
      </c>
      <c r="PBT253" s="256" t="s">
        <v>659</v>
      </c>
      <c r="PBU253" s="256" t="s">
        <v>659</v>
      </c>
      <c r="PBV253" s="256" t="s">
        <v>659</v>
      </c>
      <c r="PBW253" s="256" t="s">
        <v>659</v>
      </c>
      <c r="PBX253" s="256" t="s">
        <v>659</v>
      </c>
      <c r="PBY253" s="256" t="s">
        <v>659</v>
      </c>
      <c r="PBZ253" s="256" t="s">
        <v>659</v>
      </c>
      <c r="PCA253" s="256" t="s">
        <v>659</v>
      </c>
      <c r="PCB253" s="256" t="s">
        <v>659</v>
      </c>
      <c r="PCC253" s="256" t="s">
        <v>659</v>
      </c>
      <c r="PCD253" s="256" t="s">
        <v>659</v>
      </c>
      <c r="PCE253" s="256" t="s">
        <v>659</v>
      </c>
      <c r="PCF253" s="256" t="s">
        <v>659</v>
      </c>
      <c r="PCG253" s="256" t="s">
        <v>659</v>
      </c>
      <c r="PCH253" s="256" t="s">
        <v>659</v>
      </c>
      <c r="PCI253" s="256" t="s">
        <v>659</v>
      </c>
      <c r="PCJ253" s="256" t="s">
        <v>659</v>
      </c>
      <c r="PCK253" s="256" t="s">
        <v>659</v>
      </c>
      <c r="PCL253" s="256" t="s">
        <v>659</v>
      </c>
      <c r="PCM253" s="256" t="s">
        <v>659</v>
      </c>
      <c r="PCN253" s="256" t="s">
        <v>659</v>
      </c>
      <c r="PCO253" s="256" t="s">
        <v>659</v>
      </c>
      <c r="PCP253" s="256" t="s">
        <v>659</v>
      </c>
      <c r="PCQ253" s="256" t="s">
        <v>659</v>
      </c>
      <c r="PCR253" s="256" t="s">
        <v>659</v>
      </c>
      <c r="PCS253" s="256" t="s">
        <v>659</v>
      </c>
      <c r="PCT253" s="256" t="s">
        <v>659</v>
      </c>
      <c r="PCU253" s="256" t="s">
        <v>659</v>
      </c>
      <c r="PCV253" s="256" t="s">
        <v>659</v>
      </c>
      <c r="PCW253" s="256" t="s">
        <v>659</v>
      </c>
      <c r="PCX253" s="256" t="s">
        <v>659</v>
      </c>
      <c r="PCY253" s="256" t="s">
        <v>659</v>
      </c>
      <c r="PCZ253" s="256" t="s">
        <v>659</v>
      </c>
      <c r="PDA253" s="256" t="s">
        <v>659</v>
      </c>
      <c r="PDB253" s="256" t="s">
        <v>659</v>
      </c>
      <c r="PDC253" s="256" t="s">
        <v>659</v>
      </c>
      <c r="PDD253" s="256" t="s">
        <v>659</v>
      </c>
      <c r="PDE253" s="256" t="s">
        <v>659</v>
      </c>
      <c r="PDF253" s="256" t="s">
        <v>659</v>
      </c>
      <c r="PDG253" s="256" t="s">
        <v>659</v>
      </c>
      <c r="PDH253" s="256" t="s">
        <v>659</v>
      </c>
      <c r="PDI253" s="256" t="s">
        <v>659</v>
      </c>
      <c r="PDJ253" s="256" t="s">
        <v>659</v>
      </c>
      <c r="PDK253" s="256" t="s">
        <v>659</v>
      </c>
      <c r="PDL253" s="256" t="s">
        <v>659</v>
      </c>
      <c r="PDM253" s="256" t="s">
        <v>659</v>
      </c>
      <c r="PDN253" s="256" t="s">
        <v>659</v>
      </c>
      <c r="PDO253" s="256" t="s">
        <v>659</v>
      </c>
      <c r="PDP253" s="256" t="s">
        <v>659</v>
      </c>
      <c r="PDQ253" s="256" t="s">
        <v>659</v>
      </c>
      <c r="PDR253" s="256" t="s">
        <v>659</v>
      </c>
      <c r="PDS253" s="256" t="s">
        <v>659</v>
      </c>
      <c r="PDT253" s="256" t="s">
        <v>659</v>
      </c>
      <c r="PDU253" s="256" t="s">
        <v>659</v>
      </c>
      <c r="PDV253" s="256" t="s">
        <v>659</v>
      </c>
      <c r="PDW253" s="256" t="s">
        <v>659</v>
      </c>
      <c r="PDX253" s="256" t="s">
        <v>659</v>
      </c>
      <c r="PDY253" s="256" t="s">
        <v>659</v>
      </c>
      <c r="PDZ253" s="256" t="s">
        <v>659</v>
      </c>
      <c r="PEA253" s="256" t="s">
        <v>659</v>
      </c>
      <c r="PEB253" s="256" t="s">
        <v>659</v>
      </c>
      <c r="PEC253" s="256" t="s">
        <v>659</v>
      </c>
      <c r="PED253" s="256" t="s">
        <v>659</v>
      </c>
      <c r="PEE253" s="256" t="s">
        <v>659</v>
      </c>
      <c r="PEF253" s="256" t="s">
        <v>659</v>
      </c>
      <c r="PEG253" s="256" t="s">
        <v>659</v>
      </c>
      <c r="PEH253" s="256" t="s">
        <v>659</v>
      </c>
      <c r="PEI253" s="256" t="s">
        <v>659</v>
      </c>
      <c r="PEJ253" s="256" t="s">
        <v>659</v>
      </c>
      <c r="PEK253" s="256" t="s">
        <v>659</v>
      </c>
      <c r="PEL253" s="256" t="s">
        <v>659</v>
      </c>
      <c r="PEM253" s="256" t="s">
        <v>659</v>
      </c>
      <c r="PEN253" s="256" t="s">
        <v>659</v>
      </c>
      <c r="PEO253" s="256" t="s">
        <v>659</v>
      </c>
      <c r="PEP253" s="256" t="s">
        <v>659</v>
      </c>
      <c r="PEQ253" s="256" t="s">
        <v>659</v>
      </c>
      <c r="PER253" s="256" t="s">
        <v>659</v>
      </c>
      <c r="PES253" s="256" t="s">
        <v>659</v>
      </c>
      <c r="PET253" s="256" t="s">
        <v>659</v>
      </c>
      <c r="PEU253" s="256" t="s">
        <v>659</v>
      </c>
      <c r="PEV253" s="256" t="s">
        <v>659</v>
      </c>
      <c r="PEW253" s="256" t="s">
        <v>659</v>
      </c>
      <c r="PEX253" s="256" t="s">
        <v>659</v>
      </c>
      <c r="PEY253" s="256" t="s">
        <v>659</v>
      </c>
      <c r="PEZ253" s="256" t="s">
        <v>659</v>
      </c>
      <c r="PFA253" s="256" t="s">
        <v>659</v>
      </c>
      <c r="PFB253" s="256" t="s">
        <v>659</v>
      </c>
      <c r="PFC253" s="256" t="s">
        <v>659</v>
      </c>
      <c r="PFD253" s="256" t="s">
        <v>659</v>
      </c>
      <c r="PFE253" s="256" t="s">
        <v>659</v>
      </c>
      <c r="PFF253" s="256" t="s">
        <v>659</v>
      </c>
      <c r="PFG253" s="256" t="s">
        <v>659</v>
      </c>
      <c r="PFH253" s="256" t="s">
        <v>659</v>
      </c>
      <c r="PFI253" s="256" t="s">
        <v>659</v>
      </c>
      <c r="PFJ253" s="256" t="s">
        <v>659</v>
      </c>
      <c r="PFK253" s="256" t="s">
        <v>659</v>
      </c>
      <c r="PFL253" s="256" t="s">
        <v>659</v>
      </c>
      <c r="PFM253" s="256" t="s">
        <v>659</v>
      </c>
      <c r="PFN253" s="256" t="s">
        <v>659</v>
      </c>
      <c r="PFO253" s="256" t="s">
        <v>659</v>
      </c>
      <c r="PFP253" s="256" t="s">
        <v>659</v>
      </c>
      <c r="PFQ253" s="256" t="s">
        <v>659</v>
      </c>
      <c r="PFR253" s="256" t="s">
        <v>659</v>
      </c>
      <c r="PFS253" s="256" t="s">
        <v>659</v>
      </c>
      <c r="PFT253" s="256" t="s">
        <v>659</v>
      </c>
      <c r="PFU253" s="256" t="s">
        <v>659</v>
      </c>
      <c r="PFV253" s="256" t="s">
        <v>659</v>
      </c>
      <c r="PFW253" s="256" t="s">
        <v>659</v>
      </c>
      <c r="PFX253" s="256" t="s">
        <v>659</v>
      </c>
      <c r="PFY253" s="256" t="s">
        <v>659</v>
      </c>
      <c r="PFZ253" s="256" t="s">
        <v>659</v>
      </c>
      <c r="PGA253" s="256" t="s">
        <v>659</v>
      </c>
      <c r="PGB253" s="256" t="s">
        <v>659</v>
      </c>
      <c r="PGC253" s="256" t="s">
        <v>659</v>
      </c>
      <c r="PGD253" s="256" t="s">
        <v>659</v>
      </c>
      <c r="PGE253" s="256" t="s">
        <v>659</v>
      </c>
      <c r="PGF253" s="256" t="s">
        <v>659</v>
      </c>
      <c r="PGG253" s="256" t="s">
        <v>659</v>
      </c>
      <c r="PGH253" s="256" t="s">
        <v>659</v>
      </c>
      <c r="PGI253" s="256" t="s">
        <v>659</v>
      </c>
      <c r="PGJ253" s="256" t="s">
        <v>659</v>
      </c>
      <c r="PGK253" s="256" t="s">
        <v>659</v>
      </c>
      <c r="PGL253" s="256" t="s">
        <v>659</v>
      </c>
      <c r="PGM253" s="256" t="s">
        <v>659</v>
      </c>
      <c r="PGN253" s="256" t="s">
        <v>659</v>
      </c>
      <c r="PGO253" s="256" t="s">
        <v>659</v>
      </c>
      <c r="PGP253" s="256" t="s">
        <v>659</v>
      </c>
      <c r="PGQ253" s="256" t="s">
        <v>659</v>
      </c>
      <c r="PGR253" s="256" t="s">
        <v>659</v>
      </c>
      <c r="PGS253" s="256" t="s">
        <v>659</v>
      </c>
      <c r="PGT253" s="256" t="s">
        <v>659</v>
      </c>
      <c r="PGU253" s="256" t="s">
        <v>659</v>
      </c>
      <c r="PGV253" s="256" t="s">
        <v>659</v>
      </c>
      <c r="PGW253" s="256" t="s">
        <v>659</v>
      </c>
      <c r="PGX253" s="256" t="s">
        <v>659</v>
      </c>
      <c r="PGY253" s="256" t="s">
        <v>659</v>
      </c>
      <c r="PGZ253" s="256" t="s">
        <v>659</v>
      </c>
      <c r="PHA253" s="256" t="s">
        <v>659</v>
      </c>
      <c r="PHB253" s="256" t="s">
        <v>659</v>
      </c>
      <c r="PHC253" s="256" t="s">
        <v>659</v>
      </c>
      <c r="PHD253" s="256" t="s">
        <v>659</v>
      </c>
      <c r="PHE253" s="256" t="s">
        <v>659</v>
      </c>
      <c r="PHF253" s="256" t="s">
        <v>659</v>
      </c>
      <c r="PHG253" s="256" t="s">
        <v>659</v>
      </c>
      <c r="PHH253" s="256" t="s">
        <v>659</v>
      </c>
      <c r="PHI253" s="256" t="s">
        <v>659</v>
      </c>
      <c r="PHJ253" s="256" t="s">
        <v>659</v>
      </c>
      <c r="PHK253" s="256" t="s">
        <v>659</v>
      </c>
      <c r="PHL253" s="256" t="s">
        <v>659</v>
      </c>
      <c r="PHM253" s="256" t="s">
        <v>659</v>
      </c>
      <c r="PHN253" s="256" t="s">
        <v>659</v>
      </c>
      <c r="PHO253" s="256" t="s">
        <v>659</v>
      </c>
      <c r="PHP253" s="256" t="s">
        <v>659</v>
      </c>
      <c r="PHQ253" s="256" t="s">
        <v>659</v>
      </c>
      <c r="PHR253" s="256" t="s">
        <v>659</v>
      </c>
      <c r="PHS253" s="256" t="s">
        <v>659</v>
      </c>
      <c r="PHT253" s="256" t="s">
        <v>659</v>
      </c>
      <c r="PHU253" s="256" t="s">
        <v>659</v>
      </c>
      <c r="PHV253" s="256" t="s">
        <v>659</v>
      </c>
      <c r="PHW253" s="256" t="s">
        <v>659</v>
      </c>
      <c r="PHX253" s="256" t="s">
        <v>659</v>
      </c>
      <c r="PHY253" s="256" t="s">
        <v>659</v>
      </c>
      <c r="PHZ253" s="256" t="s">
        <v>659</v>
      </c>
      <c r="PIA253" s="256" t="s">
        <v>659</v>
      </c>
      <c r="PIB253" s="256" t="s">
        <v>659</v>
      </c>
      <c r="PIC253" s="256" t="s">
        <v>659</v>
      </c>
      <c r="PID253" s="256" t="s">
        <v>659</v>
      </c>
      <c r="PIE253" s="256" t="s">
        <v>659</v>
      </c>
      <c r="PIF253" s="256" t="s">
        <v>659</v>
      </c>
      <c r="PIG253" s="256" t="s">
        <v>659</v>
      </c>
      <c r="PIH253" s="256" t="s">
        <v>659</v>
      </c>
      <c r="PII253" s="256" t="s">
        <v>659</v>
      </c>
      <c r="PIJ253" s="256" t="s">
        <v>659</v>
      </c>
      <c r="PIK253" s="256" t="s">
        <v>659</v>
      </c>
      <c r="PIL253" s="256" t="s">
        <v>659</v>
      </c>
      <c r="PIM253" s="256" t="s">
        <v>659</v>
      </c>
      <c r="PIN253" s="256" t="s">
        <v>659</v>
      </c>
      <c r="PIO253" s="256" t="s">
        <v>659</v>
      </c>
      <c r="PIP253" s="256" t="s">
        <v>659</v>
      </c>
      <c r="PIQ253" s="256" t="s">
        <v>659</v>
      </c>
      <c r="PIR253" s="256" t="s">
        <v>659</v>
      </c>
      <c r="PIS253" s="256" t="s">
        <v>659</v>
      </c>
      <c r="PIT253" s="256" t="s">
        <v>659</v>
      </c>
      <c r="PIU253" s="256" t="s">
        <v>659</v>
      </c>
      <c r="PIV253" s="256" t="s">
        <v>659</v>
      </c>
      <c r="PIW253" s="256" t="s">
        <v>659</v>
      </c>
      <c r="PIX253" s="256" t="s">
        <v>659</v>
      </c>
      <c r="PIY253" s="256" t="s">
        <v>659</v>
      </c>
      <c r="PIZ253" s="256" t="s">
        <v>659</v>
      </c>
      <c r="PJA253" s="256" t="s">
        <v>659</v>
      </c>
      <c r="PJB253" s="256" t="s">
        <v>659</v>
      </c>
      <c r="PJC253" s="256" t="s">
        <v>659</v>
      </c>
      <c r="PJD253" s="256" t="s">
        <v>659</v>
      </c>
      <c r="PJE253" s="256" t="s">
        <v>659</v>
      </c>
      <c r="PJF253" s="256" t="s">
        <v>659</v>
      </c>
      <c r="PJG253" s="256" t="s">
        <v>659</v>
      </c>
      <c r="PJH253" s="256" t="s">
        <v>659</v>
      </c>
      <c r="PJI253" s="256" t="s">
        <v>659</v>
      </c>
      <c r="PJJ253" s="256" t="s">
        <v>659</v>
      </c>
      <c r="PJK253" s="256" t="s">
        <v>659</v>
      </c>
      <c r="PJL253" s="256" t="s">
        <v>659</v>
      </c>
      <c r="PJM253" s="256" t="s">
        <v>659</v>
      </c>
      <c r="PJN253" s="256" t="s">
        <v>659</v>
      </c>
      <c r="PJO253" s="256" t="s">
        <v>659</v>
      </c>
      <c r="PJP253" s="256" t="s">
        <v>659</v>
      </c>
      <c r="PJQ253" s="256" t="s">
        <v>659</v>
      </c>
      <c r="PJR253" s="256" t="s">
        <v>659</v>
      </c>
      <c r="PJS253" s="256" t="s">
        <v>659</v>
      </c>
      <c r="PJT253" s="256" t="s">
        <v>659</v>
      </c>
      <c r="PJU253" s="256" t="s">
        <v>659</v>
      </c>
      <c r="PJV253" s="256" t="s">
        <v>659</v>
      </c>
      <c r="PJW253" s="256" t="s">
        <v>659</v>
      </c>
      <c r="PJX253" s="256" t="s">
        <v>659</v>
      </c>
      <c r="PJY253" s="256" t="s">
        <v>659</v>
      </c>
      <c r="PJZ253" s="256" t="s">
        <v>659</v>
      </c>
      <c r="PKA253" s="256" t="s">
        <v>659</v>
      </c>
      <c r="PKB253" s="256" t="s">
        <v>659</v>
      </c>
      <c r="PKC253" s="256" t="s">
        <v>659</v>
      </c>
      <c r="PKD253" s="256" t="s">
        <v>659</v>
      </c>
      <c r="PKE253" s="256" t="s">
        <v>659</v>
      </c>
      <c r="PKF253" s="256" t="s">
        <v>659</v>
      </c>
      <c r="PKG253" s="256" t="s">
        <v>659</v>
      </c>
      <c r="PKH253" s="256" t="s">
        <v>659</v>
      </c>
      <c r="PKI253" s="256" t="s">
        <v>659</v>
      </c>
      <c r="PKJ253" s="256" t="s">
        <v>659</v>
      </c>
      <c r="PKK253" s="256" t="s">
        <v>659</v>
      </c>
      <c r="PKL253" s="256" t="s">
        <v>659</v>
      </c>
      <c r="PKM253" s="256" t="s">
        <v>659</v>
      </c>
      <c r="PKN253" s="256" t="s">
        <v>659</v>
      </c>
      <c r="PKO253" s="256" t="s">
        <v>659</v>
      </c>
      <c r="PKP253" s="256" t="s">
        <v>659</v>
      </c>
      <c r="PKQ253" s="256" t="s">
        <v>659</v>
      </c>
      <c r="PKR253" s="256" t="s">
        <v>659</v>
      </c>
      <c r="PKS253" s="256" t="s">
        <v>659</v>
      </c>
      <c r="PKT253" s="256" t="s">
        <v>659</v>
      </c>
      <c r="PKU253" s="256" t="s">
        <v>659</v>
      </c>
      <c r="PKV253" s="256" t="s">
        <v>659</v>
      </c>
      <c r="PKW253" s="256" t="s">
        <v>659</v>
      </c>
      <c r="PKX253" s="256" t="s">
        <v>659</v>
      </c>
      <c r="PKY253" s="256" t="s">
        <v>659</v>
      </c>
      <c r="PKZ253" s="256" t="s">
        <v>659</v>
      </c>
      <c r="PLA253" s="256" t="s">
        <v>659</v>
      </c>
      <c r="PLB253" s="256" t="s">
        <v>659</v>
      </c>
      <c r="PLC253" s="256" t="s">
        <v>659</v>
      </c>
      <c r="PLD253" s="256" t="s">
        <v>659</v>
      </c>
      <c r="PLE253" s="256" t="s">
        <v>659</v>
      </c>
      <c r="PLF253" s="256" t="s">
        <v>659</v>
      </c>
      <c r="PLG253" s="256" t="s">
        <v>659</v>
      </c>
      <c r="PLH253" s="256" t="s">
        <v>659</v>
      </c>
      <c r="PLI253" s="256" t="s">
        <v>659</v>
      </c>
      <c r="PLJ253" s="256" t="s">
        <v>659</v>
      </c>
      <c r="PLK253" s="256" t="s">
        <v>659</v>
      </c>
      <c r="PLL253" s="256" t="s">
        <v>659</v>
      </c>
      <c r="PLM253" s="256" t="s">
        <v>659</v>
      </c>
      <c r="PLN253" s="256" t="s">
        <v>659</v>
      </c>
      <c r="PLO253" s="256" t="s">
        <v>659</v>
      </c>
      <c r="PLP253" s="256" t="s">
        <v>659</v>
      </c>
      <c r="PLQ253" s="256" t="s">
        <v>659</v>
      </c>
      <c r="PLR253" s="256" t="s">
        <v>659</v>
      </c>
      <c r="PLS253" s="256" t="s">
        <v>659</v>
      </c>
      <c r="PLT253" s="256" t="s">
        <v>659</v>
      </c>
      <c r="PLU253" s="256" t="s">
        <v>659</v>
      </c>
      <c r="PLV253" s="256" t="s">
        <v>659</v>
      </c>
      <c r="PLW253" s="256" t="s">
        <v>659</v>
      </c>
      <c r="PLX253" s="256" t="s">
        <v>659</v>
      </c>
      <c r="PLY253" s="256" t="s">
        <v>659</v>
      </c>
      <c r="PLZ253" s="256" t="s">
        <v>659</v>
      </c>
      <c r="PMA253" s="256" t="s">
        <v>659</v>
      </c>
      <c r="PMB253" s="256" t="s">
        <v>659</v>
      </c>
      <c r="PMC253" s="256" t="s">
        <v>659</v>
      </c>
      <c r="PMD253" s="256" t="s">
        <v>659</v>
      </c>
      <c r="PME253" s="256" t="s">
        <v>659</v>
      </c>
      <c r="PMF253" s="256" t="s">
        <v>659</v>
      </c>
      <c r="PMG253" s="256" t="s">
        <v>659</v>
      </c>
      <c r="PMH253" s="256" t="s">
        <v>659</v>
      </c>
      <c r="PMI253" s="256" t="s">
        <v>659</v>
      </c>
      <c r="PMJ253" s="256" t="s">
        <v>659</v>
      </c>
      <c r="PMK253" s="256" t="s">
        <v>659</v>
      </c>
      <c r="PML253" s="256" t="s">
        <v>659</v>
      </c>
      <c r="PMM253" s="256" t="s">
        <v>659</v>
      </c>
      <c r="PMN253" s="256" t="s">
        <v>659</v>
      </c>
      <c r="PMO253" s="256" t="s">
        <v>659</v>
      </c>
      <c r="PMP253" s="256" t="s">
        <v>659</v>
      </c>
      <c r="PMQ253" s="256" t="s">
        <v>659</v>
      </c>
      <c r="PMR253" s="256" t="s">
        <v>659</v>
      </c>
      <c r="PMS253" s="256" t="s">
        <v>659</v>
      </c>
      <c r="PMT253" s="256" t="s">
        <v>659</v>
      </c>
      <c r="PMU253" s="256" t="s">
        <v>659</v>
      </c>
      <c r="PMV253" s="256" t="s">
        <v>659</v>
      </c>
      <c r="PMW253" s="256" t="s">
        <v>659</v>
      </c>
      <c r="PMX253" s="256" t="s">
        <v>659</v>
      </c>
      <c r="PMY253" s="256" t="s">
        <v>659</v>
      </c>
      <c r="PMZ253" s="256" t="s">
        <v>659</v>
      </c>
      <c r="PNA253" s="256" t="s">
        <v>659</v>
      </c>
      <c r="PNB253" s="256" t="s">
        <v>659</v>
      </c>
      <c r="PNC253" s="256" t="s">
        <v>659</v>
      </c>
      <c r="PND253" s="256" t="s">
        <v>659</v>
      </c>
      <c r="PNE253" s="256" t="s">
        <v>659</v>
      </c>
      <c r="PNF253" s="256" t="s">
        <v>659</v>
      </c>
      <c r="PNG253" s="256" t="s">
        <v>659</v>
      </c>
      <c r="PNH253" s="256" t="s">
        <v>659</v>
      </c>
      <c r="PNI253" s="256" t="s">
        <v>659</v>
      </c>
      <c r="PNJ253" s="256" t="s">
        <v>659</v>
      </c>
      <c r="PNK253" s="256" t="s">
        <v>659</v>
      </c>
      <c r="PNL253" s="256" t="s">
        <v>659</v>
      </c>
      <c r="PNM253" s="256" t="s">
        <v>659</v>
      </c>
      <c r="PNN253" s="256" t="s">
        <v>659</v>
      </c>
      <c r="PNO253" s="256" t="s">
        <v>659</v>
      </c>
      <c r="PNP253" s="256" t="s">
        <v>659</v>
      </c>
      <c r="PNQ253" s="256" t="s">
        <v>659</v>
      </c>
      <c r="PNR253" s="256" t="s">
        <v>659</v>
      </c>
      <c r="PNS253" s="256" t="s">
        <v>659</v>
      </c>
      <c r="PNT253" s="256" t="s">
        <v>659</v>
      </c>
      <c r="PNU253" s="256" t="s">
        <v>659</v>
      </c>
      <c r="PNV253" s="256" t="s">
        <v>659</v>
      </c>
      <c r="PNW253" s="256" t="s">
        <v>659</v>
      </c>
      <c r="PNX253" s="256" t="s">
        <v>659</v>
      </c>
      <c r="PNY253" s="256" t="s">
        <v>659</v>
      </c>
      <c r="PNZ253" s="256" t="s">
        <v>659</v>
      </c>
      <c r="POA253" s="256" t="s">
        <v>659</v>
      </c>
      <c r="POB253" s="256" t="s">
        <v>659</v>
      </c>
      <c r="POC253" s="256" t="s">
        <v>659</v>
      </c>
      <c r="POD253" s="256" t="s">
        <v>659</v>
      </c>
      <c r="POE253" s="256" t="s">
        <v>659</v>
      </c>
      <c r="POF253" s="256" t="s">
        <v>659</v>
      </c>
      <c r="POG253" s="256" t="s">
        <v>659</v>
      </c>
      <c r="POH253" s="256" t="s">
        <v>659</v>
      </c>
      <c r="POI253" s="256" t="s">
        <v>659</v>
      </c>
      <c r="POJ253" s="256" t="s">
        <v>659</v>
      </c>
      <c r="POK253" s="256" t="s">
        <v>659</v>
      </c>
      <c r="POL253" s="256" t="s">
        <v>659</v>
      </c>
      <c r="POM253" s="256" t="s">
        <v>659</v>
      </c>
      <c r="PON253" s="256" t="s">
        <v>659</v>
      </c>
      <c r="POO253" s="256" t="s">
        <v>659</v>
      </c>
      <c r="POP253" s="256" t="s">
        <v>659</v>
      </c>
      <c r="POQ253" s="256" t="s">
        <v>659</v>
      </c>
      <c r="POR253" s="256" t="s">
        <v>659</v>
      </c>
      <c r="POS253" s="256" t="s">
        <v>659</v>
      </c>
      <c r="POT253" s="256" t="s">
        <v>659</v>
      </c>
      <c r="POU253" s="256" t="s">
        <v>659</v>
      </c>
      <c r="POV253" s="256" t="s">
        <v>659</v>
      </c>
      <c r="POW253" s="256" t="s">
        <v>659</v>
      </c>
      <c r="POX253" s="256" t="s">
        <v>659</v>
      </c>
      <c r="POY253" s="256" t="s">
        <v>659</v>
      </c>
      <c r="POZ253" s="256" t="s">
        <v>659</v>
      </c>
      <c r="PPA253" s="256" t="s">
        <v>659</v>
      </c>
      <c r="PPB253" s="256" t="s">
        <v>659</v>
      </c>
      <c r="PPC253" s="256" t="s">
        <v>659</v>
      </c>
      <c r="PPD253" s="256" t="s">
        <v>659</v>
      </c>
      <c r="PPE253" s="256" t="s">
        <v>659</v>
      </c>
      <c r="PPF253" s="256" t="s">
        <v>659</v>
      </c>
      <c r="PPG253" s="256" t="s">
        <v>659</v>
      </c>
      <c r="PPH253" s="256" t="s">
        <v>659</v>
      </c>
      <c r="PPI253" s="256" t="s">
        <v>659</v>
      </c>
      <c r="PPJ253" s="256" t="s">
        <v>659</v>
      </c>
      <c r="PPK253" s="256" t="s">
        <v>659</v>
      </c>
      <c r="PPL253" s="256" t="s">
        <v>659</v>
      </c>
      <c r="PPM253" s="256" t="s">
        <v>659</v>
      </c>
      <c r="PPN253" s="256" t="s">
        <v>659</v>
      </c>
      <c r="PPO253" s="256" t="s">
        <v>659</v>
      </c>
      <c r="PPP253" s="256" t="s">
        <v>659</v>
      </c>
      <c r="PPQ253" s="256" t="s">
        <v>659</v>
      </c>
      <c r="PPR253" s="256" t="s">
        <v>659</v>
      </c>
      <c r="PPS253" s="256" t="s">
        <v>659</v>
      </c>
      <c r="PPT253" s="256" t="s">
        <v>659</v>
      </c>
      <c r="PPU253" s="256" t="s">
        <v>659</v>
      </c>
      <c r="PPV253" s="256" t="s">
        <v>659</v>
      </c>
      <c r="PPW253" s="256" t="s">
        <v>659</v>
      </c>
      <c r="PPX253" s="256" t="s">
        <v>659</v>
      </c>
      <c r="PPY253" s="256" t="s">
        <v>659</v>
      </c>
      <c r="PPZ253" s="256" t="s">
        <v>659</v>
      </c>
      <c r="PQA253" s="256" t="s">
        <v>659</v>
      </c>
      <c r="PQB253" s="256" t="s">
        <v>659</v>
      </c>
      <c r="PQC253" s="256" t="s">
        <v>659</v>
      </c>
      <c r="PQD253" s="256" t="s">
        <v>659</v>
      </c>
      <c r="PQE253" s="256" t="s">
        <v>659</v>
      </c>
      <c r="PQF253" s="256" t="s">
        <v>659</v>
      </c>
      <c r="PQG253" s="256" t="s">
        <v>659</v>
      </c>
      <c r="PQH253" s="256" t="s">
        <v>659</v>
      </c>
      <c r="PQI253" s="256" t="s">
        <v>659</v>
      </c>
      <c r="PQJ253" s="256" t="s">
        <v>659</v>
      </c>
      <c r="PQK253" s="256" t="s">
        <v>659</v>
      </c>
      <c r="PQL253" s="256" t="s">
        <v>659</v>
      </c>
      <c r="PQM253" s="256" t="s">
        <v>659</v>
      </c>
      <c r="PQN253" s="256" t="s">
        <v>659</v>
      </c>
      <c r="PQO253" s="256" t="s">
        <v>659</v>
      </c>
      <c r="PQP253" s="256" t="s">
        <v>659</v>
      </c>
      <c r="PQQ253" s="256" t="s">
        <v>659</v>
      </c>
      <c r="PQR253" s="256" t="s">
        <v>659</v>
      </c>
      <c r="PQS253" s="256" t="s">
        <v>659</v>
      </c>
      <c r="PQT253" s="256" t="s">
        <v>659</v>
      </c>
      <c r="PQU253" s="256" t="s">
        <v>659</v>
      </c>
      <c r="PQV253" s="256" t="s">
        <v>659</v>
      </c>
      <c r="PQW253" s="256" t="s">
        <v>659</v>
      </c>
      <c r="PQX253" s="256" t="s">
        <v>659</v>
      </c>
      <c r="PQY253" s="256" t="s">
        <v>659</v>
      </c>
      <c r="PQZ253" s="256" t="s">
        <v>659</v>
      </c>
      <c r="PRA253" s="256" t="s">
        <v>659</v>
      </c>
      <c r="PRB253" s="256" t="s">
        <v>659</v>
      </c>
      <c r="PRC253" s="256" t="s">
        <v>659</v>
      </c>
      <c r="PRD253" s="256" t="s">
        <v>659</v>
      </c>
      <c r="PRE253" s="256" t="s">
        <v>659</v>
      </c>
      <c r="PRF253" s="256" t="s">
        <v>659</v>
      </c>
      <c r="PRG253" s="256" t="s">
        <v>659</v>
      </c>
      <c r="PRH253" s="256" t="s">
        <v>659</v>
      </c>
      <c r="PRI253" s="256" t="s">
        <v>659</v>
      </c>
      <c r="PRJ253" s="256" t="s">
        <v>659</v>
      </c>
      <c r="PRK253" s="256" t="s">
        <v>659</v>
      </c>
      <c r="PRL253" s="256" t="s">
        <v>659</v>
      </c>
      <c r="PRM253" s="256" t="s">
        <v>659</v>
      </c>
      <c r="PRN253" s="256" t="s">
        <v>659</v>
      </c>
      <c r="PRO253" s="256" t="s">
        <v>659</v>
      </c>
      <c r="PRP253" s="256" t="s">
        <v>659</v>
      </c>
      <c r="PRQ253" s="256" t="s">
        <v>659</v>
      </c>
      <c r="PRR253" s="256" t="s">
        <v>659</v>
      </c>
      <c r="PRS253" s="256" t="s">
        <v>659</v>
      </c>
      <c r="PRT253" s="256" t="s">
        <v>659</v>
      </c>
      <c r="PRU253" s="256" t="s">
        <v>659</v>
      </c>
      <c r="PRV253" s="256" t="s">
        <v>659</v>
      </c>
      <c r="PRW253" s="256" t="s">
        <v>659</v>
      </c>
      <c r="PRX253" s="256" t="s">
        <v>659</v>
      </c>
      <c r="PRY253" s="256" t="s">
        <v>659</v>
      </c>
      <c r="PRZ253" s="256" t="s">
        <v>659</v>
      </c>
      <c r="PSA253" s="256" t="s">
        <v>659</v>
      </c>
      <c r="PSB253" s="256" t="s">
        <v>659</v>
      </c>
      <c r="PSC253" s="256" t="s">
        <v>659</v>
      </c>
      <c r="PSD253" s="256" t="s">
        <v>659</v>
      </c>
      <c r="PSE253" s="256" t="s">
        <v>659</v>
      </c>
      <c r="PSF253" s="256" t="s">
        <v>659</v>
      </c>
      <c r="PSG253" s="256" t="s">
        <v>659</v>
      </c>
      <c r="PSH253" s="256" t="s">
        <v>659</v>
      </c>
      <c r="PSI253" s="256" t="s">
        <v>659</v>
      </c>
      <c r="PSJ253" s="256" t="s">
        <v>659</v>
      </c>
      <c r="PSK253" s="256" t="s">
        <v>659</v>
      </c>
      <c r="PSL253" s="256" t="s">
        <v>659</v>
      </c>
      <c r="PSM253" s="256" t="s">
        <v>659</v>
      </c>
      <c r="PSN253" s="256" t="s">
        <v>659</v>
      </c>
      <c r="PSO253" s="256" t="s">
        <v>659</v>
      </c>
      <c r="PSP253" s="256" t="s">
        <v>659</v>
      </c>
      <c r="PSQ253" s="256" t="s">
        <v>659</v>
      </c>
      <c r="PSR253" s="256" t="s">
        <v>659</v>
      </c>
      <c r="PSS253" s="256" t="s">
        <v>659</v>
      </c>
      <c r="PST253" s="256" t="s">
        <v>659</v>
      </c>
      <c r="PSU253" s="256" t="s">
        <v>659</v>
      </c>
      <c r="PSV253" s="256" t="s">
        <v>659</v>
      </c>
      <c r="PSW253" s="256" t="s">
        <v>659</v>
      </c>
      <c r="PSX253" s="256" t="s">
        <v>659</v>
      </c>
      <c r="PSY253" s="256" t="s">
        <v>659</v>
      </c>
      <c r="PSZ253" s="256" t="s">
        <v>659</v>
      </c>
      <c r="PTA253" s="256" t="s">
        <v>659</v>
      </c>
      <c r="PTB253" s="256" t="s">
        <v>659</v>
      </c>
      <c r="PTC253" s="256" t="s">
        <v>659</v>
      </c>
      <c r="PTD253" s="256" t="s">
        <v>659</v>
      </c>
      <c r="PTE253" s="256" t="s">
        <v>659</v>
      </c>
      <c r="PTF253" s="256" t="s">
        <v>659</v>
      </c>
      <c r="PTG253" s="256" t="s">
        <v>659</v>
      </c>
      <c r="PTH253" s="256" t="s">
        <v>659</v>
      </c>
      <c r="PTI253" s="256" t="s">
        <v>659</v>
      </c>
      <c r="PTJ253" s="256" t="s">
        <v>659</v>
      </c>
      <c r="PTK253" s="256" t="s">
        <v>659</v>
      </c>
      <c r="PTL253" s="256" t="s">
        <v>659</v>
      </c>
      <c r="PTM253" s="256" t="s">
        <v>659</v>
      </c>
      <c r="PTN253" s="256" t="s">
        <v>659</v>
      </c>
      <c r="PTO253" s="256" t="s">
        <v>659</v>
      </c>
      <c r="PTP253" s="256" t="s">
        <v>659</v>
      </c>
      <c r="PTQ253" s="256" t="s">
        <v>659</v>
      </c>
      <c r="PTR253" s="256" t="s">
        <v>659</v>
      </c>
      <c r="PTS253" s="256" t="s">
        <v>659</v>
      </c>
      <c r="PTT253" s="256" t="s">
        <v>659</v>
      </c>
      <c r="PTU253" s="256" t="s">
        <v>659</v>
      </c>
      <c r="PTV253" s="256" t="s">
        <v>659</v>
      </c>
      <c r="PTW253" s="256" t="s">
        <v>659</v>
      </c>
      <c r="PTX253" s="256" t="s">
        <v>659</v>
      </c>
      <c r="PTY253" s="256" t="s">
        <v>659</v>
      </c>
      <c r="PTZ253" s="256" t="s">
        <v>659</v>
      </c>
      <c r="PUA253" s="256" t="s">
        <v>659</v>
      </c>
      <c r="PUB253" s="256" t="s">
        <v>659</v>
      </c>
      <c r="PUC253" s="256" t="s">
        <v>659</v>
      </c>
      <c r="PUD253" s="256" t="s">
        <v>659</v>
      </c>
      <c r="PUE253" s="256" t="s">
        <v>659</v>
      </c>
      <c r="PUF253" s="256" t="s">
        <v>659</v>
      </c>
      <c r="PUG253" s="256" t="s">
        <v>659</v>
      </c>
      <c r="PUH253" s="256" t="s">
        <v>659</v>
      </c>
      <c r="PUI253" s="256" t="s">
        <v>659</v>
      </c>
      <c r="PUJ253" s="256" t="s">
        <v>659</v>
      </c>
      <c r="PUK253" s="256" t="s">
        <v>659</v>
      </c>
      <c r="PUL253" s="256" t="s">
        <v>659</v>
      </c>
      <c r="PUM253" s="256" t="s">
        <v>659</v>
      </c>
      <c r="PUN253" s="256" t="s">
        <v>659</v>
      </c>
      <c r="PUO253" s="256" t="s">
        <v>659</v>
      </c>
      <c r="PUP253" s="256" t="s">
        <v>659</v>
      </c>
      <c r="PUQ253" s="256" t="s">
        <v>659</v>
      </c>
      <c r="PUR253" s="256" t="s">
        <v>659</v>
      </c>
      <c r="PUS253" s="256" t="s">
        <v>659</v>
      </c>
      <c r="PUT253" s="256" t="s">
        <v>659</v>
      </c>
      <c r="PUU253" s="256" t="s">
        <v>659</v>
      </c>
      <c r="PUV253" s="256" t="s">
        <v>659</v>
      </c>
      <c r="PUW253" s="256" t="s">
        <v>659</v>
      </c>
      <c r="PUX253" s="256" t="s">
        <v>659</v>
      </c>
      <c r="PUY253" s="256" t="s">
        <v>659</v>
      </c>
      <c r="PUZ253" s="256" t="s">
        <v>659</v>
      </c>
      <c r="PVA253" s="256" t="s">
        <v>659</v>
      </c>
      <c r="PVB253" s="256" t="s">
        <v>659</v>
      </c>
      <c r="PVC253" s="256" t="s">
        <v>659</v>
      </c>
      <c r="PVD253" s="256" t="s">
        <v>659</v>
      </c>
      <c r="PVE253" s="256" t="s">
        <v>659</v>
      </c>
      <c r="PVF253" s="256" t="s">
        <v>659</v>
      </c>
      <c r="PVG253" s="256" t="s">
        <v>659</v>
      </c>
      <c r="PVH253" s="256" t="s">
        <v>659</v>
      </c>
      <c r="PVI253" s="256" t="s">
        <v>659</v>
      </c>
      <c r="PVJ253" s="256" t="s">
        <v>659</v>
      </c>
      <c r="PVK253" s="256" t="s">
        <v>659</v>
      </c>
      <c r="PVL253" s="256" t="s">
        <v>659</v>
      </c>
      <c r="PVM253" s="256" t="s">
        <v>659</v>
      </c>
      <c r="PVN253" s="256" t="s">
        <v>659</v>
      </c>
      <c r="PVO253" s="256" t="s">
        <v>659</v>
      </c>
      <c r="PVP253" s="256" t="s">
        <v>659</v>
      </c>
      <c r="PVQ253" s="256" t="s">
        <v>659</v>
      </c>
      <c r="PVR253" s="256" t="s">
        <v>659</v>
      </c>
      <c r="PVS253" s="256" t="s">
        <v>659</v>
      </c>
      <c r="PVT253" s="256" t="s">
        <v>659</v>
      </c>
      <c r="PVU253" s="256" t="s">
        <v>659</v>
      </c>
      <c r="PVV253" s="256" t="s">
        <v>659</v>
      </c>
      <c r="PVW253" s="256" t="s">
        <v>659</v>
      </c>
      <c r="PVX253" s="256" t="s">
        <v>659</v>
      </c>
      <c r="PVY253" s="256" t="s">
        <v>659</v>
      </c>
      <c r="PVZ253" s="256" t="s">
        <v>659</v>
      </c>
      <c r="PWA253" s="256" t="s">
        <v>659</v>
      </c>
      <c r="PWB253" s="256" t="s">
        <v>659</v>
      </c>
      <c r="PWC253" s="256" t="s">
        <v>659</v>
      </c>
      <c r="PWD253" s="256" t="s">
        <v>659</v>
      </c>
      <c r="PWE253" s="256" t="s">
        <v>659</v>
      </c>
      <c r="PWF253" s="256" t="s">
        <v>659</v>
      </c>
      <c r="PWG253" s="256" t="s">
        <v>659</v>
      </c>
      <c r="PWH253" s="256" t="s">
        <v>659</v>
      </c>
      <c r="PWI253" s="256" t="s">
        <v>659</v>
      </c>
      <c r="PWJ253" s="256" t="s">
        <v>659</v>
      </c>
      <c r="PWK253" s="256" t="s">
        <v>659</v>
      </c>
      <c r="PWL253" s="256" t="s">
        <v>659</v>
      </c>
      <c r="PWM253" s="256" t="s">
        <v>659</v>
      </c>
      <c r="PWN253" s="256" t="s">
        <v>659</v>
      </c>
      <c r="PWO253" s="256" t="s">
        <v>659</v>
      </c>
      <c r="PWP253" s="256" t="s">
        <v>659</v>
      </c>
      <c r="PWQ253" s="256" t="s">
        <v>659</v>
      </c>
      <c r="PWR253" s="256" t="s">
        <v>659</v>
      </c>
      <c r="PWS253" s="256" t="s">
        <v>659</v>
      </c>
      <c r="PWT253" s="256" t="s">
        <v>659</v>
      </c>
      <c r="PWU253" s="256" t="s">
        <v>659</v>
      </c>
      <c r="PWV253" s="256" t="s">
        <v>659</v>
      </c>
      <c r="PWW253" s="256" t="s">
        <v>659</v>
      </c>
      <c r="PWX253" s="256" t="s">
        <v>659</v>
      </c>
      <c r="PWY253" s="256" t="s">
        <v>659</v>
      </c>
      <c r="PWZ253" s="256" t="s">
        <v>659</v>
      </c>
      <c r="PXA253" s="256" t="s">
        <v>659</v>
      </c>
      <c r="PXB253" s="256" t="s">
        <v>659</v>
      </c>
      <c r="PXC253" s="256" t="s">
        <v>659</v>
      </c>
      <c r="PXD253" s="256" t="s">
        <v>659</v>
      </c>
      <c r="PXE253" s="256" t="s">
        <v>659</v>
      </c>
      <c r="PXF253" s="256" t="s">
        <v>659</v>
      </c>
      <c r="PXG253" s="256" t="s">
        <v>659</v>
      </c>
      <c r="PXH253" s="256" t="s">
        <v>659</v>
      </c>
      <c r="PXI253" s="256" t="s">
        <v>659</v>
      </c>
      <c r="PXJ253" s="256" t="s">
        <v>659</v>
      </c>
      <c r="PXK253" s="256" t="s">
        <v>659</v>
      </c>
      <c r="PXL253" s="256" t="s">
        <v>659</v>
      </c>
      <c r="PXM253" s="256" t="s">
        <v>659</v>
      </c>
      <c r="PXN253" s="256" t="s">
        <v>659</v>
      </c>
      <c r="PXO253" s="256" t="s">
        <v>659</v>
      </c>
      <c r="PXP253" s="256" t="s">
        <v>659</v>
      </c>
      <c r="PXQ253" s="256" t="s">
        <v>659</v>
      </c>
      <c r="PXR253" s="256" t="s">
        <v>659</v>
      </c>
      <c r="PXS253" s="256" t="s">
        <v>659</v>
      </c>
      <c r="PXT253" s="256" t="s">
        <v>659</v>
      </c>
      <c r="PXU253" s="256" t="s">
        <v>659</v>
      </c>
      <c r="PXV253" s="256" t="s">
        <v>659</v>
      </c>
      <c r="PXW253" s="256" t="s">
        <v>659</v>
      </c>
      <c r="PXX253" s="256" t="s">
        <v>659</v>
      </c>
      <c r="PXY253" s="256" t="s">
        <v>659</v>
      </c>
      <c r="PXZ253" s="256" t="s">
        <v>659</v>
      </c>
      <c r="PYA253" s="256" t="s">
        <v>659</v>
      </c>
      <c r="PYB253" s="256" t="s">
        <v>659</v>
      </c>
      <c r="PYC253" s="256" t="s">
        <v>659</v>
      </c>
      <c r="PYD253" s="256" t="s">
        <v>659</v>
      </c>
      <c r="PYE253" s="256" t="s">
        <v>659</v>
      </c>
      <c r="PYF253" s="256" t="s">
        <v>659</v>
      </c>
      <c r="PYG253" s="256" t="s">
        <v>659</v>
      </c>
      <c r="PYH253" s="256" t="s">
        <v>659</v>
      </c>
      <c r="PYI253" s="256" t="s">
        <v>659</v>
      </c>
      <c r="PYJ253" s="256" t="s">
        <v>659</v>
      </c>
      <c r="PYK253" s="256" t="s">
        <v>659</v>
      </c>
      <c r="PYL253" s="256" t="s">
        <v>659</v>
      </c>
      <c r="PYM253" s="256" t="s">
        <v>659</v>
      </c>
      <c r="PYN253" s="256" t="s">
        <v>659</v>
      </c>
      <c r="PYO253" s="256" t="s">
        <v>659</v>
      </c>
      <c r="PYP253" s="256" t="s">
        <v>659</v>
      </c>
      <c r="PYQ253" s="256" t="s">
        <v>659</v>
      </c>
      <c r="PYR253" s="256" t="s">
        <v>659</v>
      </c>
      <c r="PYS253" s="256" t="s">
        <v>659</v>
      </c>
      <c r="PYT253" s="256" t="s">
        <v>659</v>
      </c>
      <c r="PYU253" s="256" t="s">
        <v>659</v>
      </c>
      <c r="PYV253" s="256" t="s">
        <v>659</v>
      </c>
      <c r="PYW253" s="256" t="s">
        <v>659</v>
      </c>
      <c r="PYX253" s="256" t="s">
        <v>659</v>
      </c>
      <c r="PYY253" s="256" t="s">
        <v>659</v>
      </c>
      <c r="PYZ253" s="256" t="s">
        <v>659</v>
      </c>
      <c r="PZA253" s="256" t="s">
        <v>659</v>
      </c>
      <c r="PZB253" s="256" t="s">
        <v>659</v>
      </c>
      <c r="PZC253" s="256" t="s">
        <v>659</v>
      </c>
      <c r="PZD253" s="256" t="s">
        <v>659</v>
      </c>
      <c r="PZE253" s="256" t="s">
        <v>659</v>
      </c>
      <c r="PZF253" s="256" t="s">
        <v>659</v>
      </c>
      <c r="PZG253" s="256" t="s">
        <v>659</v>
      </c>
      <c r="PZH253" s="256" t="s">
        <v>659</v>
      </c>
      <c r="PZI253" s="256" t="s">
        <v>659</v>
      </c>
      <c r="PZJ253" s="256" t="s">
        <v>659</v>
      </c>
      <c r="PZK253" s="256" t="s">
        <v>659</v>
      </c>
      <c r="PZL253" s="256" t="s">
        <v>659</v>
      </c>
      <c r="PZM253" s="256" t="s">
        <v>659</v>
      </c>
      <c r="PZN253" s="256" t="s">
        <v>659</v>
      </c>
      <c r="PZO253" s="256" t="s">
        <v>659</v>
      </c>
      <c r="PZP253" s="256" t="s">
        <v>659</v>
      </c>
      <c r="PZQ253" s="256" t="s">
        <v>659</v>
      </c>
      <c r="PZR253" s="256" t="s">
        <v>659</v>
      </c>
      <c r="PZS253" s="256" t="s">
        <v>659</v>
      </c>
      <c r="PZT253" s="256" t="s">
        <v>659</v>
      </c>
      <c r="PZU253" s="256" t="s">
        <v>659</v>
      </c>
      <c r="PZV253" s="256" t="s">
        <v>659</v>
      </c>
      <c r="PZW253" s="256" t="s">
        <v>659</v>
      </c>
      <c r="PZX253" s="256" t="s">
        <v>659</v>
      </c>
      <c r="PZY253" s="256" t="s">
        <v>659</v>
      </c>
      <c r="PZZ253" s="256" t="s">
        <v>659</v>
      </c>
      <c r="QAA253" s="256" t="s">
        <v>659</v>
      </c>
      <c r="QAB253" s="256" t="s">
        <v>659</v>
      </c>
      <c r="QAC253" s="256" t="s">
        <v>659</v>
      </c>
      <c r="QAD253" s="256" t="s">
        <v>659</v>
      </c>
      <c r="QAE253" s="256" t="s">
        <v>659</v>
      </c>
      <c r="QAF253" s="256" t="s">
        <v>659</v>
      </c>
      <c r="QAG253" s="256" t="s">
        <v>659</v>
      </c>
      <c r="QAH253" s="256" t="s">
        <v>659</v>
      </c>
      <c r="QAI253" s="256" t="s">
        <v>659</v>
      </c>
      <c r="QAJ253" s="256" t="s">
        <v>659</v>
      </c>
      <c r="QAK253" s="256" t="s">
        <v>659</v>
      </c>
      <c r="QAL253" s="256" t="s">
        <v>659</v>
      </c>
      <c r="QAM253" s="256" t="s">
        <v>659</v>
      </c>
      <c r="QAN253" s="256" t="s">
        <v>659</v>
      </c>
      <c r="QAO253" s="256" t="s">
        <v>659</v>
      </c>
      <c r="QAP253" s="256" t="s">
        <v>659</v>
      </c>
      <c r="QAQ253" s="256" t="s">
        <v>659</v>
      </c>
      <c r="QAR253" s="256" t="s">
        <v>659</v>
      </c>
      <c r="QAS253" s="256" t="s">
        <v>659</v>
      </c>
      <c r="QAT253" s="256" t="s">
        <v>659</v>
      </c>
      <c r="QAU253" s="256" t="s">
        <v>659</v>
      </c>
      <c r="QAV253" s="256" t="s">
        <v>659</v>
      </c>
      <c r="QAW253" s="256" t="s">
        <v>659</v>
      </c>
      <c r="QAX253" s="256" t="s">
        <v>659</v>
      </c>
      <c r="QAY253" s="256" t="s">
        <v>659</v>
      </c>
      <c r="QAZ253" s="256" t="s">
        <v>659</v>
      </c>
      <c r="QBA253" s="256" t="s">
        <v>659</v>
      </c>
      <c r="QBB253" s="256" t="s">
        <v>659</v>
      </c>
      <c r="QBC253" s="256" t="s">
        <v>659</v>
      </c>
      <c r="QBD253" s="256" t="s">
        <v>659</v>
      </c>
      <c r="QBE253" s="256" t="s">
        <v>659</v>
      </c>
      <c r="QBF253" s="256" t="s">
        <v>659</v>
      </c>
      <c r="QBG253" s="256" t="s">
        <v>659</v>
      </c>
      <c r="QBH253" s="256" t="s">
        <v>659</v>
      </c>
      <c r="QBI253" s="256" t="s">
        <v>659</v>
      </c>
      <c r="QBJ253" s="256" t="s">
        <v>659</v>
      </c>
      <c r="QBK253" s="256" t="s">
        <v>659</v>
      </c>
      <c r="QBL253" s="256" t="s">
        <v>659</v>
      </c>
      <c r="QBM253" s="256" t="s">
        <v>659</v>
      </c>
      <c r="QBN253" s="256" t="s">
        <v>659</v>
      </c>
      <c r="QBO253" s="256" t="s">
        <v>659</v>
      </c>
      <c r="QBP253" s="256" t="s">
        <v>659</v>
      </c>
      <c r="QBQ253" s="256" t="s">
        <v>659</v>
      </c>
      <c r="QBR253" s="256" t="s">
        <v>659</v>
      </c>
      <c r="QBS253" s="256" t="s">
        <v>659</v>
      </c>
      <c r="QBT253" s="256" t="s">
        <v>659</v>
      </c>
      <c r="QBU253" s="256" t="s">
        <v>659</v>
      </c>
      <c r="QBV253" s="256" t="s">
        <v>659</v>
      </c>
      <c r="QBW253" s="256" t="s">
        <v>659</v>
      </c>
      <c r="QBX253" s="256" t="s">
        <v>659</v>
      </c>
      <c r="QBY253" s="256" t="s">
        <v>659</v>
      </c>
      <c r="QBZ253" s="256" t="s">
        <v>659</v>
      </c>
      <c r="QCA253" s="256" t="s">
        <v>659</v>
      </c>
      <c r="QCB253" s="256" t="s">
        <v>659</v>
      </c>
      <c r="QCC253" s="256" t="s">
        <v>659</v>
      </c>
      <c r="QCD253" s="256" t="s">
        <v>659</v>
      </c>
      <c r="QCE253" s="256" t="s">
        <v>659</v>
      </c>
      <c r="QCF253" s="256" t="s">
        <v>659</v>
      </c>
      <c r="QCG253" s="256" t="s">
        <v>659</v>
      </c>
      <c r="QCH253" s="256" t="s">
        <v>659</v>
      </c>
      <c r="QCI253" s="256" t="s">
        <v>659</v>
      </c>
      <c r="QCJ253" s="256" t="s">
        <v>659</v>
      </c>
      <c r="QCK253" s="256" t="s">
        <v>659</v>
      </c>
      <c r="QCL253" s="256" t="s">
        <v>659</v>
      </c>
      <c r="QCM253" s="256" t="s">
        <v>659</v>
      </c>
      <c r="QCN253" s="256" t="s">
        <v>659</v>
      </c>
      <c r="QCO253" s="256" t="s">
        <v>659</v>
      </c>
      <c r="QCP253" s="256" t="s">
        <v>659</v>
      </c>
      <c r="QCQ253" s="256" t="s">
        <v>659</v>
      </c>
      <c r="QCR253" s="256" t="s">
        <v>659</v>
      </c>
      <c r="QCS253" s="256" t="s">
        <v>659</v>
      </c>
      <c r="QCT253" s="256" t="s">
        <v>659</v>
      </c>
      <c r="QCU253" s="256" t="s">
        <v>659</v>
      </c>
      <c r="QCV253" s="256" t="s">
        <v>659</v>
      </c>
      <c r="QCW253" s="256" t="s">
        <v>659</v>
      </c>
      <c r="QCX253" s="256" t="s">
        <v>659</v>
      </c>
      <c r="QCY253" s="256" t="s">
        <v>659</v>
      </c>
      <c r="QCZ253" s="256" t="s">
        <v>659</v>
      </c>
      <c r="QDA253" s="256" t="s">
        <v>659</v>
      </c>
      <c r="QDB253" s="256" t="s">
        <v>659</v>
      </c>
      <c r="QDC253" s="256" t="s">
        <v>659</v>
      </c>
      <c r="QDD253" s="256" t="s">
        <v>659</v>
      </c>
      <c r="QDE253" s="256" t="s">
        <v>659</v>
      </c>
      <c r="QDF253" s="256" t="s">
        <v>659</v>
      </c>
      <c r="QDG253" s="256" t="s">
        <v>659</v>
      </c>
      <c r="QDH253" s="256" t="s">
        <v>659</v>
      </c>
      <c r="QDI253" s="256" t="s">
        <v>659</v>
      </c>
      <c r="QDJ253" s="256" t="s">
        <v>659</v>
      </c>
      <c r="QDK253" s="256" t="s">
        <v>659</v>
      </c>
      <c r="QDL253" s="256" t="s">
        <v>659</v>
      </c>
      <c r="QDM253" s="256" t="s">
        <v>659</v>
      </c>
      <c r="QDN253" s="256" t="s">
        <v>659</v>
      </c>
      <c r="QDO253" s="256" t="s">
        <v>659</v>
      </c>
      <c r="QDP253" s="256" t="s">
        <v>659</v>
      </c>
      <c r="QDQ253" s="256" t="s">
        <v>659</v>
      </c>
      <c r="QDR253" s="256" t="s">
        <v>659</v>
      </c>
      <c r="QDS253" s="256" t="s">
        <v>659</v>
      </c>
      <c r="QDT253" s="256" t="s">
        <v>659</v>
      </c>
      <c r="QDU253" s="256" t="s">
        <v>659</v>
      </c>
      <c r="QDV253" s="256" t="s">
        <v>659</v>
      </c>
      <c r="QDW253" s="256" t="s">
        <v>659</v>
      </c>
      <c r="QDX253" s="256" t="s">
        <v>659</v>
      </c>
      <c r="QDY253" s="256" t="s">
        <v>659</v>
      </c>
      <c r="QDZ253" s="256" t="s">
        <v>659</v>
      </c>
      <c r="QEA253" s="256" t="s">
        <v>659</v>
      </c>
      <c r="QEB253" s="256" t="s">
        <v>659</v>
      </c>
      <c r="QEC253" s="256" t="s">
        <v>659</v>
      </c>
      <c r="QED253" s="256" t="s">
        <v>659</v>
      </c>
      <c r="QEE253" s="256" t="s">
        <v>659</v>
      </c>
      <c r="QEF253" s="256" t="s">
        <v>659</v>
      </c>
      <c r="QEG253" s="256" t="s">
        <v>659</v>
      </c>
      <c r="QEH253" s="256" t="s">
        <v>659</v>
      </c>
      <c r="QEI253" s="256" t="s">
        <v>659</v>
      </c>
      <c r="QEJ253" s="256" t="s">
        <v>659</v>
      </c>
      <c r="QEK253" s="256" t="s">
        <v>659</v>
      </c>
      <c r="QEL253" s="256" t="s">
        <v>659</v>
      </c>
      <c r="QEM253" s="256" t="s">
        <v>659</v>
      </c>
      <c r="QEN253" s="256" t="s">
        <v>659</v>
      </c>
      <c r="QEO253" s="256" t="s">
        <v>659</v>
      </c>
      <c r="QEP253" s="256" t="s">
        <v>659</v>
      </c>
      <c r="QEQ253" s="256" t="s">
        <v>659</v>
      </c>
      <c r="QER253" s="256" t="s">
        <v>659</v>
      </c>
      <c r="QES253" s="256" t="s">
        <v>659</v>
      </c>
      <c r="QET253" s="256" t="s">
        <v>659</v>
      </c>
      <c r="QEU253" s="256" t="s">
        <v>659</v>
      </c>
      <c r="QEV253" s="256" t="s">
        <v>659</v>
      </c>
      <c r="QEW253" s="256" t="s">
        <v>659</v>
      </c>
      <c r="QEX253" s="256" t="s">
        <v>659</v>
      </c>
      <c r="QEY253" s="256" t="s">
        <v>659</v>
      </c>
      <c r="QEZ253" s="256" t="s">
        <v>659</v>
      </c>
      <c r="QFA253" s="256" t="s">
        <v>659</v>
      </c>
      <c r="QFB253" s="256" t="s">
        <v>659</v>
      </c>
      <c r="QFC253" s="256" t="s">
        <v>659</v>
      </c>
      <c r="QFD253" s="256" t="s">
        <v>659</v>
      </c>
      <c r="QFE253" s="256" t="s">
        <v>659</v>
      </c>
      <c r="QFF253" s="256" t="s">
        <v>659</v>
      </c>
      <c r="QFG253" s="256" t="s">
        <v>659</v>
      </c>
      <c r="QFH253" s="256" t="s">
        <v>659</v>
      </c>
      <c r="QFI253" s="256" t="s">
        <v>659</v>
      </c>
      <c r="QFJ253" s="256" t="s">
        <v>659</v>
      </c>
      <c r="QFK253" s="256" t="s">
        <v>659</v>
      </c>
      <c r="QFL253" s="256" t="s">
        <v>659</v>
      </c>
      <c r="QFM253" s="256" t="s">
        <v>659</v>
      </c>
      <c r="QFN253" s="256" t="s">
        <v>659</v>
      </c>
      <c r="QFO253" s="256" t="s">
        <v>659</v>
      </c>
      <c r="QFP253" s="256" t="s">
        <v>659</v>
      </c>
      <c r="QFQ253" s="256" t="s">
        <v>659</v>
      </c>
      <c r="QFR253" s="256" t="s">
        <v>659</v>
      </c>
      <c r="QFS253" s="256" t="s">
        <v>659</v>
      </c>
      <c r="QFT253" s="256" t="s">
        <v>659</v>
      </c>
      <c r="QFU253" s="256" t="s">
        <v>659</v>
      </c>
      <c r="QFV253" s="256" t="s">
        <v>659</v>
      </c>
      <c r="QFW253" s="256" t="s">
        <v>659</v>
      </c>
      <c r="QFX253" s="256" t="s">
        <v>659</v>
      </c>
      <c r="QFY253" s="256" t="s">
        <v>659</v>
      </c>
      <c r="QFZ253" s="256" t="s">
        <v>659</v>
      </c>
      <c r="QGA253" s="256" t="s">
        <v>659</v>
      </c>
      <c r="QGB253" s="256" t="s">
        <v>659</v>
      </c>
      <c r="QGC253" s="256" t="s">
        <v>659</v>
      </c>
      <c r="QGD253" s="256" t="s">
        <v>659</v>
      </c>
      <c r="QGE253" s="256" t="s">
        <v>659</v>
      </c>
      <c r="QGF253" s="256" t="s">
        <v>659</v>
      </c>
      <c r="QGG253" s="256" t="s">
        <v>659</v>
      </c>
      <c r="QGH253" s="256" t="s">
        <v>659</v>
      </c>
      <c r="QGI253" s="256" t="s">
        <v>659</v>
      </c>
      <c r="QGJ253" s="256" t="s">
        <v>659</v>
      </c>
      <c r="QGK253" s="256" t="s">
        <v>659</v>
      </c>
      <c r="QGL253" s="256" t="s">
        <v>659</v>
      </c>
      <c r="QGM253" s="256" t="s">
        <v>659</v>
      </c>
      <c r="QGN253" s="256" t="s">
        <v>659</v>
      </c>
      <c r="QGO253" s="256" t="s">
        <v>659</v>
      </c>
      <c r="QGP253" s="256" t="s">
        <v>659</v>
      </c>
      <c r="QGQ253" s="256" t="s">
        <v>659</v>
      </c>
      <c r="QGR253" s="256" t="s">
        <v>659</v>
      </c>
      <c r="QGS253" s="256" t="s">
        <v>659</v>
      </c>
      <c r="QGT253" s="256" t="s">
        <v>659</v>
      </c>
      <c r="QGU253" s="256" t="s">
        <v>659</v>
      </c>
      <c r="QGV253" s="256" t="s">
        <v>659</v>
      </c>
      <c r="QGW253" s="256" t="s">
        <v>659</v>
      </c>
      <c r="QGX253" s="256" t="s">
        <v>659</v>
      </c>
      <c r="QGY253" s="256" t="s">
        <v>659</v>
      </c>
      <c r="QGZ253" s="256" t="s">
        <v>659</v>
      </c>
      <c r="QHA253" s="256" t="s">
        <v>659</v>
      </c>
      <c r="QHB253" s="256" t="s">
        <v>659</v>
      </c>
      <c r="QHC253" s="256" t="s">
        <v>659</v>
      </c>
      <c r="QHD253" s="256" t="s">
        <v>659</v>
      </c>
      <c r="QHE253" s="256" t="s">
        <v>659</v>
      </c>
      <c r="QHF253" s="256" t="s">
        <v>659</v>
      </c>
      <c r="QHG253" s="256" t="s">
        <v>659</v>
      </c>
      <c r="QHH253" s="256" t="s">
        <v>659</v>
      </c>
      <c r="QHI253" s="256" t="s">
        <v>659</v>
      </c>
      <c r="QHJ253" s="256" t="s">
        <v>659</v>
      </c>
      <c r="QHK253" s="256" t="s">
        <v>659</v>
      </c>
      <c r="QHL253" s="256" t="s">
        <v>659</v>
      </c>
      <c r="QHM253" s="256" t="s">
        <v>659</v>
      </c>
      <c r="QHN253" s="256" t="s">
        <v>659</v>
      </c>
      <c r="QHO253" s="256" t="s">
        <v>659</v>
      </c>
      <c r="QHP253" s="256" t="s">
        <v>659</v>
      </c>
      <c r="QHQ253" s="256" t="s">
        <v>659</v>
      </c>
      <c r="QHR253" s="256" t="s">
        <v>659</v>
      </c>
      <c r="QHS253" s="256" t="s">
        <v>659</v>
      </c>
      <c r="QHT253" s="256" t="s">
        <v>659</v>
      </c>
      <c r="QHU253" s="256" t="s">
        <v>659</v>
      </c>
      <c r="QHV253" s="256" t="s">
        <v>659</v>
      </c>
      <c r="QHW253" s="256" t="s">
        <v>659</v>
      </c>
      <c r="QHX253" s="256" t="s">
        <v>659</v>
      </c>
      <c r="QHY253" s="256" t="s">
        <v>659</v>
      </c>
      <c r="QHZ253" s="256" t="s">
        <v>659</v>
      </c>
      <c r="QIA253" s="256" t="s">
        <v>659</v>
      </c>
      <c r="QIB253" s="256" t="s">
        <v>659</v>
      </c>
      <c r="QIC253" s="256" t="s">
        <v>659</v>
      </c>
      <c r="QID253" s="256" t="s">
        <v>659</v>
      </c>
      <c r="QIE253" s="256" t="s">
        <v>659</v>
      </c>
      <c r="QIF253" s="256" t="s">
        <v>659</v>
      </c>
      <c r="QIG253" s="256" t="s">
        <v>659</v>
      </c>
      <c r="QIH253" s="256" t="s">
        <v>659</v>
      </c>
      <c r="QII253" s="256" t="s">
        <v>659</v>
      </c>
      <c r="QIJ253" s="256" t="s">
        <v>659</v>
      </c>
      <c r="QIK253" s="256" t="s">
        <v>659</v>
      </c>
      <c r="QIL253" s="256" t="s">
        <v>659</v>
      </c>
      <c r="QIM253" s="256" t="s">
        <v>659</v>
      </c>
      <c r="QIN253" s="256" t="s">
        <v>659</v>
      </c>
      <c r="QIO253" s="256" t="s">
        <v>659</v>
      </c>
      <c r="QIP253" s="256" t="s">
        <v>659</v>
      </c>
      <c r="QIQ253" s="256" t="s">
        <v>659</v>
      </c>
      <c r="QIR253" s="256" t="s">
        <v>659</v>
      </c>
      <c r="QIS253" s="256" t="s">
        <v>659</v>
      </c>
      <c r="QIT253" s="256" t="s">
        <v>659</v>
      </c>
      <c r="QIU253" s="256" t="s">
        <v>659</v>
      </c>
      <c r="QIV253" s="256" t="s">
        <v>659</v>
      </c>
      <c r="QIW253" s="256" t="s">
        <v>659</v>
      </c>
      <c r="QIX253" s="256" t="s">
        <v>659</v>
      </c>
      <c r="QIY253" s="256" t="s">
        <v>659</v>
      </c>
      <c r="QIZ253" s="256" t="s">
        <v>659</v>
      </c>
      <c r="QJA253" s="256" t="s">
        <v>659</v>
      </c>
      <c r="QJB253" s="256" t="s">
        <v>659</v>
      </c>
      <c r="QJC253" s="256" t="s">
        <v>659</v>
      </c>
      <c r="QJD253" s="256" t="s">
        <v>659</v>
      </c>
      <c r="QJE253" s="256" t="s">
        <v>659</v>
      </c>
      <c r="QJF253" s="256" t="s">
        <v>659</v>
      </c>
      <c r="QJG253" s="256" t="s">
        <v>659</v>
      </c>
      <c r="QJH253" s="256" t="s">
        <v>659</v>
      </c>
      <c r="QJI253" s="256" t="s">
        <v>659</v>
      </c>
      <c r="QJJ253" s="256" t="s">
        <v>659</v>
      </c>
      <c r="QJK253" s="256" t="s">
        <v>659</v>
      </c>
      <c r="QJL253" s="256" t="s">
        <v>659</v>
      </c>
      <c r="QJM253" s="256" t="s">
        <v>659</v>
      </c>
      <c r="QJN253" s="256" t="s">
        <v>659</v>
      </c>
      <c r="QJO253" s="256" t="s">
        <v>659</v>
      </c>
      <c r="QJP253" s="256" t="s">
        <v>659</v>
      </c>
      <c r="QJQ253" s="256" t="s">
        <v>659</v>
      </c>
      <c r="QJR253" s="256" t="s">
        <v>659</v>
      </c>
      <c r="QJS253" s="256" t="s">
        <v>659</v>
      </c>
      <c r="QJT253" s="256" t="s">
        <v>659</v>
      </c>
      <c r="QJU253" s="256" t="s">
        <v>659</v>
      </c>
      <c r="QJV253" s="256" t="s">
        <v>659</v>
      </c>
      <c r="QJW253" s="256" t="s">
        <v>659</v>
      </c>
      <c r="QJX253" s="256" t="s">
        <v>659</v>
      </c>
      <c r="QJY253" s="256" t="s">
        <v>659</v>
      </c>
      <c r="QJZ253" s="256" t="s">
        <v>659</v>
      </c>
      <c r="QKA253" s="256" t="s">
        <v>659</v>
      </c>
      <c r="QKB253" s="256" t="s">
        <v>659</v>
      </c>
      <c r="QKC253" s="256" t="s">
        <v>659</v>
      </c>
      <c r="QKD253" s="256" t="s">
        <v>659</v>
      </c>
      <c r="QKE253" s="256" t="s">
        <v>659</v>
      </c>
      <c r="QKF253" s="256" t="s">
        <v>659</v>
      </c>
      <c r="QKG253" s="256" t="s">
        <v>659</v>
      </c>
      <c r="QKH253" s="256" t="s">
        <v>659</v>
      </c>
      <c r="QKI253" s="256" t="s">
        <v>659</v>
      </c>
      <c r="QKJ253" s="256" t="s">
        <v>659</v>
      </c>
      <c r="QKK253" s="256" t="s">
        <v>659</v>
      </c>
      <c r="QKL253" s="256" t="s">
        <v>659</v>
      </c>
      <c r="QKM253" s="256" t="s">
        <v>659</v>
      </c>
      <c r="QKN253" s="256" t="s">
        <v>659</v>
      </c>
      <c r="QKO253" s="256" t="s">
        <v>659</v>
      </c>
      <c r="QKP253" s="256" t="s">
        <v>659</v>
      </c>
      <c r="QKQ253" s="256" t="s">
        <v>659</v>
      </c>
      <c r="QKR253" s="256" t="s">
        <v>659</v>
      </c>
      <c r="QKS253" s="256" t="s">
        <v>659</v>
      </c>
      <c r="QKT253" s="256" t="s">
        <v>659</v>
      </c>
      <c r="QKU253" s="256" t="s">
        <v>659</v>
      </c>
      <c r="QKV253" s="256" t="s">
        <v>659</v>
      </c>
      <c r="QKW253" s="256" t="s">
        <v>659</v>
      </c>
      <c r="QKX253" s="256" t="s">
        <v>659</v>
      </c>
      <c r="QKY253" s="256" t="s">
        <v>659</v>
      </c>
      <c r="QKZ253" s="256" t="s">
        <v>659</v>
      </c>
      <c r="QLA253" s="256" t="s">
        <v>659</v>
      </c>
      <c r="QLB253" s="256" t="s">
        <v>659</v>
      </c>
      <c r="QLC253" s="256" t="s">
        <v>659</v>
      </c>
      <c r="QLD253" s="256" t="s">
        <v>659</v>
      </c>
      <c r="QLE253" s="256" t="s">
        <v>659</v>
      </c>
      <c r="QLF253" s="256" t="s">
        <v>659</v>
      </c>
      <c r="QLG253" s="256" t="s">
        <v>659</v>
      </c>
      <c r="QLH253" s="256" t="s">
        <v>659</v>
      </c>
      <c r="QLI253" s="256" t="s">
        <v>659</v>
      </c>
      <c r="QLJ253" s="256" t="s">
        <v>659</v>
      </c>
      <c r="QLK253" s="256" t="s">
        <v>659</v>
      </c>
      <c r="QLL253" s="256" t="s">
        <v>659</v>
      </c>
      <c r="QLM253" s="256" t="s">
        <v>659</v>
      </c>
      <c r="QLN253" s="256" t="s">
        <v>659</v>
      </c>
      <c r="QLO253" s="256" t="s">
        <v>659</v>
      </c>
      <c r="QLP253" s="256" t="s">
        <v>659</v>
      </c>
      <c r="QLQ253" s="256" t="s">
        <v>659</v>
      </c>
      <c r="QLR253" s="256" t="s">
        <v>659</v>
      </c>
      <c r="QLS253" s="256" t="s">
        <v>659</v>
      </c>
      <c r="QLT253" s="256" t="s">
        <v>659</v>
      </c>
      <c r="QLU253" s="256" t="s">
        <v>659</v>
      </c>
      <c r="QLV253" s="256" t="s">
        <v>659</v>
      </c>
      <c r="QLW253" s="256" t="s">
        <v>659</v>
      </c>
      <c r="QLX253" s="256" t="s">
        <v>659</v>
      </c>
      <c r="QLY253" s="256" t="s">
        <v>659</v>
      </c>
      <c r="QLZ253" s="256" t="s">
        <v>659</v>
      </c>
      <c r="QMA253" s="256" t="s">
        <v>659</v>
      </c>
      <c r="QMB253" s="256" t="s">
        <v>659</v>
      </c>
      <c r="QMC253" s="256" t="s">
        <v>659</v>
      </c>
      <c r="QMD253" s="256" t="s">
        <v>659</v>
      </c>
      <c r="QME253" s="256" t="s">
        <v>659</v>
      </c>
      <c r="QMF253" s="256" t="s">
        <v>659</v>
      </c>
      <c r="QMG253" s="256" t="s">
        <v>659</v>
      </c>
      <c r="QMH253" s="256" t="s">
        <v>659</v>
      </c>
      <c r="QMI253" s="256" t="s">
        <v>659</v>
      </c>
      <c r="QMJ253" s="256" t="s">
        <v>659</v>
      </c>
      <c r="QMK253" s="256" t="s">
        <v>659</v>
      </c>
      <c r="QML253" s="256" t="s">
        <v>659</v>
      </c>
      <c r="QMM253" s="256" t="s">
        <v>659</v>
      </c>
      <c r="QMN253" s="256" t="s">
        <v>659</v>
      </c>
      <c r="QMO253" s="256" t="s">
        <v>659</v>
      </c>
      <c r="QMP253" s="256" t="s">
        <v>659</v>
      </c>
      <c r="QMQ253" s="256" t="s">
        <v>659</v>
      </c>
      <c r="QMR253" s="256" t="s">
        <v>659</v>
      </c>
      <c r="QMS253" s="256" t="s">
        <v>659</v>
      </c>
      <c r="QMT253" s="256" t="s">
        <v>659</v>
      </c>
      <c r="QMU253" s="256" t="s">
        <v>659</v>
      </c>
      <c r="QMV253" s="256" t="s">
        <v>659</v>
      </c>
      <c r="QMW253" s="256" t="s">
        <v>659</v>
      </c>
      <c r="QMX253" s="256" t="s">
        <v>659</v>
      </c>
      <c r="QMY253" s="256" t="s">
        <v>659</v>
      </c>
      <c r="QMZ253" s="256" t="s">
        <v>659</v>
      </c>
      <c r="QNA253" s="256" t="s">
        <v>659</v>
      </c>
      <c r="QNB253" s="256" t="s">
        <v>659</v>
      </c>
      <c r="QNC253" s="256" t="s">
        <v>659</v>
      </c>
      <c r="QND253" s="256" t="s">
        <v>659</v>
      </c>
      <c r="QNE253" s="256" t="s">
        <v>659</v>
      </c>
      <c r="QNF253" s="256" t="s">
        <v>659</v>
      </c>
      <c r="QNG253" s="256" t="s">
        <v>659</v>
      </c>
      <c r="QNH253" s="256" t="s">
        <v>659</v>
      </c>
      <c r="QNI253" s="256" t="s">
        <v>659</v>
      </c>
      <c r="QNJ253" s="256" t="s">
        <v>659</v>
      </c>
      <c r="QNK253" s="256" t="s">
        <v>659</v>
      </c>
      <c r="QNL253" s="256" t="s">
        <v>659</v>
      </c>
      <c r="QNM253" s="256" t="s">
        <v>659</v>
      </c>
      <c r="QNN253" s="256" t="s">
        <v>659</v>
      </c>
      <c r="QNO253" s="256" t="s">
        <v>659</v>
      </c>
      <c r="QNP253" s="256" t="s">
        <v>659</v>
      </c>
      <c r="QNQ253" s="256" t="s">
        <v>659</v>
      </c>
      <c r="QNR253" s="256" t="s">
        <v>659</v>
      </c>
      <c r="QNS253" s="256" t="s">
        <v>659</v>
      </c>
      <c r="QNT253" s="256" t="s">
        <v>659</v>
      </c>
      <c r="QNU253" s="256" t="s">
        <v>659</v>
      </c>
      <c r="QNV253" s="256" t="s">
        <v>659</v>
      </c>
      <c r="QNW253" s="256" t="s">
        <v>659</v>
      </c>
      <c r="QNX253" s="256" t="s">
        <v>659</v>
      </c>
      <c r="QNY253" s="256" t="s">
        <v>659</v>
      </c>
      <c r="QNZ253" s="256" t="s">
        <v>659</v>
      </c>
      <c r="QOA253" s="256" t="s">
        <v>659</v>
      </c>
      <c r="QOB253" s="256" t="s">
        <v>659</v>
      </c>
      <c r="QOC253" s="256" t="s">
        <v>659</v>
      </c>
      <c r="QOD253" s="256" t="s">
        <v>659</v>
      </c>
      <c r="QOE253" s="256" t="s">
        <v>659</v>
      </c>
      <c r="QOF253" s="256" t="s">
        <v>659</v>
      </c>
      <c r="QOG253" s="256" t="s">
        <v>659</v>
      </c>
      <c r="QOH253" s="256" t="s">
        <v>659</v>
      </c>
      <c r="QOI253" s="256" t="s">
        <v>659</v>
      </c>
      <c r="QOJ253" s="256" t="s">
        <v>659</v>
      </c>
      <c r="QOK253" s="256" t="s">
        <v>659</v>
      </c>
      <c r="QOL253" s="256" t="s">
        <v>659</v>
      </c>
      <c r="QOM253" s="256" t="s">
        <v>659</v>
      </c>
      <c r="QON253" s="256" t="s">
        <v>659</v>
      </c>
      <c r="QOO253" s="256" t="s">
        <v>659</v>
      </c>
      <c r="QOP253" s="256" t="s">
        <v>659</v>
      </c>
      <c r="QOQ253" s="256" t="s">
        <v>659</v>
      </c>
      <c r="QOR253" s="256" t="s">
        <v>659</v>
      </c>
      <c r="QOS253" s="256" t="s">
        <v>659</v>
      </c>
      <c r="QOT253" s="256" t="s">
        <v>659</v>
      </c>
      <c r="QOU253" s="256" t="s">
        <v>659</v>
      </c>
      <c r="QOV253" s="256" t="s">
        <v>659</v>
      </c>
      <c r="QOW253" s="256" t="s">
        <v>659</v>
      </c>
      <c r="QOX253" s="256" t="s">
        <v>659</v>
      </c>
      <c r="QOY253" s="256" t="s">
        <v>659</v>
      </c>
      <c r="QOZ253" s="256" t="s">
        <v>659</v>
      </c>
      <c r="QPA253" s="256" t="s">
        <v>659</v>
      </c>
      <c r="QPB253" s="256" t="s">
        <v>659</v>
      </c>
      <c r="QPC253" s="256" t="s">
        <v>659</v>
      </c>
      <c r="QPD253" s="256" t="s">
        <v>659</v>
      </c>
      <c r="QPE253" s="256" t="s">
        <v>659</v>
      </c>
      <c r="QPF253" s="256" t="s">
        <v>659</v>
      </c>
      <c r="QPG253" s="256" t="s">
        <v>659</v>
      </c>
      <c r="QPH253" s="256" t="s">
        <v>659</v>
      </c>
      <c r="QPI253" s="256" t="s">
        <v>659</v>
      </c>
      <c r="QPJ253" s="256" t="s">
        <v>659</v>
      </c>
      <c r="QPK253" s="256" t="s">
        <v>659</v>
      </c>
      <c r="QPL253" s="256" t="s">
        <v>659</v>
      </c>
      <c r="QPM253" s="256" t="s">
        <v>659</v>
      </c>
      <c r="QPN253" s="256" t="s">
        <v>659</v>
      </c>
      <c r="QPO253" s="256" t="s">
        <v>659</v>
      </c>
      <c r="QPP253" s="256" t="s">
        <v>659</v>
      </c>
      <c r="QPQ253" s="256" t="s">
        <v>659</v>
      </c>
      <c r="QPR253" s="256" t="s">
        <v>659</v>
      </c>
      <c r="QPS253" s="256" t="s">
        <v>659</v>
      </c>
      <c r="QPT253" s="256" t="s">
        <v>659</v>
      </c>
      <c r="QPU253" s="256" t="s">
        <v>659</v>
      </c>
      <c r="QPV253" s="256" t="s">
        <v>659</v>
      </c>
      <c r="QPW253" s="256" t="s">
        <v>659</v>
      </c>
      <c r="QPX253" s="256" t="s">
        <v>659</v>
      </c>
      <c r="QPY253" s="256" t="s">
        <v>659</v>
      </c>
      <c r="QPZ253" s="256" t="s">
        <v>659</v>
      </c>
      <c r="QQA253" s="256" t="s">
        <v>659</v>
      </c>
      <c r="QQB253" s="256" t="s">
        <v>659</v>
      </c>
      <c r="QQC253" s="256" t="s">
        <v>659</v>
      </c>
      <c r="QQD253" s="256" t="s">
        <v>659</v>
      </c>
      <c r="QQE253" s="256" t="s">
        <v>659</v>
      </c>
      <c r="QQF253" s="256" t="s">
        <v>659</v>
      </c>
      <c r="QQG253" s="256" t="s">
        <v>659</v>
      </c>
      <c r="QQH253" s="256" t="s">
        <v>659</v>
      </c>
      <c r="QQI253" s="256" t="s">
        <v>659</v>
      </c>
      <c r="QQJ253" s="256" t="s">
        <v>659</v>
      </c>
      <c r="QQK253" s="256" t="s">
        <v>659</v>
      </c>
      <c r="QQL253" s="256" t="s">
        <v>659</v>
      </c>
      <c r="QQM253" s="256" t="s">
        <v>659</v>
      </c>
      <c r="QQN253" s="256" t="s">
        <v>659</v>
      </c>
      <c r="QQO253" s="256" t="s">
        <v>659</v>
      </c>
      <c r="QQP253" s="256" t="s">
        <v>659</v>
      </c>
      <c r="QQQ253" s="256" t="s">
        <v>659</v>
      </c>
      <c r="QQR253" s="256" t="s">
        <v>659</v>
      </c>
      <c r="QQS253" s="256" t="s">
        <v>659</v>
      </c>
      <c r="QQT253" s="256" t="s">
        <v>659</v>
      </c>
      <c r="QQU253" s="256" t="s">
        <v>659</v>
      </c>
      <c r="QQV253" s="256" t="s">
        <v>659</v>
      </c>
      <c r="QQW253" s="256" t="s">
        <v>659</v>
      </c>
      <c r="QQX253" s="256" t="s">
        <v>659</v>
      </c>
      <c r="QQY253" s="256" t="s">
        <v>659</v>
      </c>
      <c r="QQZ253" s="256" t="s">
        <v>659</v>
      </c>
      <c r="QRA253" s="256" t="s">
        <v>659</v>
      </c>
      <c r="QRB253" s="256" t="s">
        <v>659</v>
      </c>
      <c r="QRC253" s="256" t="s">
        <v>659</v>
      </c>
      <c r="QRD253" s="256" t="s">
        <v>659</v>
      </c>
      <c r="QRE253" s="256" t="s">
        <v>659</v>
      </c>
      <c r="QRF253" s="256" t="s">
        <v>659</v>
      </c>
      <c r="QRG253" s="256" t="s">
        <v>659</v>
      </c>
      <c r="QRH253" s="256" t="s">
        <v>659</v>
      </c>
      <c r="QRI253" s="256" t="s">
        <v>659</v>
      </c>
      <c r="QRJ253" s="256" t="s">
        <v>659</v>
      </c>
      <c r="QRK253" s="256" t="s">
        <v>659</v>
      </c>
      <c r="QRL253" s="256" t="s">
        <v>659</v>
      </c>
      <c r="QRM253" s="256" t="s">
        <v>659</v>
      </c>
      <c r="QRN253" s="256" t="s">
        <v>659</v>
      </c>
      <c r="QRO253" s="256" t="s">
        <v>659</v>
      </c>
      <c r="QRP253" s="256" t="s">
        <v>659</v>
      </c>
      <c r="QRQ253" s="256" t="s">
        <v>659</v>
      </c>
      <c r="QRR253" s="256" t="s">
        <v>659</v>
      </c>
      <c r="QRS253" s="256" t="s">
        <v>659</v>
      </c>
      <c r="QRT253" s="256" t="s">
        <v>659</v>
      </c>
      <c r="QRU253" s="256" t="s">
        <v>659</v>
      </c>
      <c r="QRV253" s="256" t="s">
        <v>659</v>
      </c>
      <c r="QRW253" s="256" t="s">
        <v>659</v>
      </c>
      <c r="QRX253" s="256" t="s">
        <v>659</v>
      </c>
      <c r="QRY253" s="256" t="s">
        <v>659</v>
      </c>
      <c r="QRZ253" s="256" t="s">
        <v>659</v>
      </c>
      <c r="QSA253" s="256" t="s">
        <v>659</v>
      </c>
      <c r="QSB253" s="256" t="s">
        <v>659</v>
      </c>
      <c r="QSC253" s="256" t="s">
        <v>659</v>
      </c>
      <c r="QSD253" s="256" t="s">
        <v>659</v>
      </c>
      <c r="QSE253" s="256" t="s">
        <v>659</v>
      </c>
      <c r="QSF253" s="256" t="s">
        <v>659</v>
      </c>
      <c r="QSG253" s="256" t="s">
        <v>659</v>
      </c>
      <c r="QSH253" s="256" t="s">
        <v>659</v>
      </c>
      <c r="QSI253" s="256" t="s">
        <v>659</v>
      </c>
      <c r="QSJ253" s="256" t="s">
        <v>659</v>
      </c>
      <c r="QSK253" s="256" t="s">
        <v>659</v>
      </c>
      <c r="QSL253" s="256" t="s">
        <v>659</v>
      </c>
      <c r="QSM253" s="256" t="s">
        <v>659</v>
      </c>
      <c r="QSN253" s="256" t="s">
        <v>659</v>
      </c>
      <c r="QSO253" s="256" t="s">
        <v>659</v>
      </c>
      <c r="QSP253" s="256" t="s">
        <v>659</v>
      </c>
      <c r="QSQ253" s="256" t="s">
        <v>659</v>
      </c>
      <c r="QSR253" s="256" t="s">
        <v>659</v>
      </c>
      <c r="QSS253" s="256" t="s">
        <v>659</v>
      </c>
      <c r="QST253" s="256" t="s">
        <v>659</v>
      </c>
      <c r="QSU253" s="256" t="s">
        <v>659</v>
      </c>
      <c r="QSV253" s="256" t="s">
        <v>659</v>
      </c>
      <c r="QSW253" s="256" t="s">
        <v>659</v>
      </c>
      <c r="QSX253" s="256" t="s">
        <v>659</v>
      </c>
      <c r="QSY253" s="256" t="s">
        <v>659</v>
      </c>
      <c r="QSZ253" s="256" t="s">
        <v>659</v>
      </c>
      <c r="QTA253" s="256" t="s">
        <v>659</v>
      </c>
      <c r="QTB253" s="256" t="s">
        <v>659</v>
      </c>
      <c r="QTC253" s="256" t="s">
        <v>659</v>
      </c>
      <c r="QTD253" s="256" t="s">
        <v>659</v>
      </c>
      <c r="QTE253" s="256" t="s">
        <v>659</v>
      </c>
      <c r="QTF253" s="256" t="s">
        <v>659</v>
      </c>
      <c r="QTG253" s="256" t="s">
        <v>659</v>
      </c>
      <c r="QTH253" s="256" t="s">
        <v>659</v>
      </c>
      <c r="QTI253" s="256" t="s">
        <v>659</v>
      </c>
      <c r="QTJ253" s="256" t="s">
        <v>659</v>
      </c>
      <c r="QTK253" s="256" t="s">
        <v>659</v>
      </c>
      <c r="QTL253" s="256" t="s">
        <v>659</v>
      </c>
      <c r="QTM253" s="256" t="s">
        <v>659</v>
      </c>
      <c r="QTN253" s="256" t="s">
        <v>659</v>
      </c>
      <c r="QTO253" s="256" t="s">
        <v>659</v>
      </c>
      <c r="QTP253" s="256" t="s">
        <v>659</v>
      </c>
      <c r="QTQ253" s="256" t="s">
        <v>659</v>
      </c>
      <c r="QTR253" s="256" t="s">
        <v>659</v>
      </c>
      <c r="QTS253" s="256" t="s">
        <v>659</v>
      </c>
      <c r="QTT253" s="256" t="s">
        <v>659</v>
      </c>
      <c r="QTU253" s="256" t="s">
        <v>659</v>
      </c>
      <c r="QTV253" s="256" t="s">
        <v>659</v>
      </c>
      <c r="QTW253" s="256" t="s">
        <v>659</v>
      </c>
      <c r="QTX253" s="256" t="s">
        <v>659</v>
      </c>
      <c r="QTY253" s="256" t="s">
        <v>659</v>
      </c>
      <c r="QTZ253" s="256" t="s">
        <v>659</v>
      </c>
      <c r="QUA253" s="256" t="s">
        <v>659</v>
      </c>
      <c r="QUB253" s="256" t="s">
        <v>659</v>
      </c>
      <c r="QUC253" s="256" t="s">
        <v>659</v>
      </c>
      <c r="QUD253" s="256" t="s">
        <v>659</v>
      </c>
      <c r="QUE253" s="256" t="s">
        <v>659</v>
      </c>
      <c r="QUF253" s="256" t="s">
        <v>659</v>
      </c>
      <c r="QUG253" s="256" t="s">
        <v>659</v>
      </c>
      <c r="QUH253" s="256" t="s">
        <v>659</v>
      </c>
      <c r="QUI253" s="256" t="s">
        <v>659</v>
      </c>
      <c r="QUJ253" s="256" t="s">
        <v>659</v>
      </c>
      <c r="QUK253" s="256" t="s">
        <v>659</v>
      </c>
      <c r="QUL253" s="256" t="s">
        <v>659</v>
      </c>
      <c r="QUM253" s="256" t="s">
        <v>659</v>
      </c>
      <c r="QUN253" s="256" t="s">
        <v>659</v>
      </c>
      <c r="QUO253" s="256" t="s">
        <v>659</v>
      </c>
      <c r="QUP253" s="256" t="s">
        <v>659</v>
      </c>
      <c r="QUQ253" s="256" t="s">
        <v>659</v>
      </c>
      <c r="QUR253" s="256" t="s">
        <v>659</v>
      </c>
      <c r="QUS253" s="256" t="s">
        <v>659</v>
      </c>
      <c r="QUT253" s="256" t="s">
        <v>659</v>
      </c>
      <c r="QUU253" s="256" t="s">
        <v>659</v>
      </c>
      <c r="QUV253" s="256" t="s">
        <v>659</v>
      </c>
      <c r="QUW253" s="256" t="s">
        <v>659</v>
      </c>
      <c r="QUX253" s="256" t="s">
        <v>659</v>
      </c>
      <c r="QUY253" s="256" t="s">
        <v>659</v>
      </c>
      <c r="QUZ253" s="256" t="s">
        <v>659</v>
      </c>
      <c r="QVA253" s="256" t="s">
        <v>659</v>
      </c>
      <c r="QVB253" s="256" t="s">
        <v>659</v>
      </c>
      <c r="QVC253" s="256" t="s">
        <v>659</v>
      </c>
      <c r="QVD253" s="256" t="s">
        <v>659</v>
      </c>
      <c r="QVE253" s="256" t="s">
        <v>659</v>
      </c>
      <c r="QVF253" s="256" t="s">
        <v>659</v>
      </c>
      <c r="QVG253" s="256" t="s">
        <v>659</v>
      </c>
      <c r="QVH253" s="256" t="s">
        <v>659</v>
      </c>
      <c r="QVI253" s="256" t="s">
        <v>659</v>
      </c>
      <c r="QVJ253" s="256" t="s">
        <v>659</v>
      </c>
      <c r="QVK253" s="256" t="s">
        <v>659</v>
      </c>
      <c r="QVL253" s="256" t="s">
        <v>659</v>
      </c>
      <c r="QVM253" s="256" t="s">
        <v>659</v>
      </c>
      <c r="QVN253" s="256" t="s">
        <v>659</v>
      </c>
      <c r="QVO253" s="256" t="s">
        <v>659</v>
      </c>
      <c r="QVP253" s="256" t="s">
        <v>659</v>
      </c>
      <c r="QVQ253" s="256" t="s">
        <v>659</v>
      </c>
      <c r="QVR253" s="256" t="s">
        <v>659</v>
      </c>
      <c r="QVS253" s="256" t="s">
        <v>659</v>
      </c>
      <c r="QVT253" s="256" t="s">
        <v>659</v>
      </c>
      <c r="QVU253" s="256" t="s">
        <v>659</v>
      </c>
      <c r="QVV253" s="256" t="s">
        <v>659</v>
      </c>
      <c r="QVW253" s="256" t="s">
        <v>659</v>
      </c>
      <c r="QVX253" s="256" t="s">
        <v>659</v>
      </c>
      <c r="QVY253" s="256" t="s">
        <v>659</v>
      </c>
      <c r="QVZ253" s="256" t="s">
        <v>659</v>
      </c>
      <c r="QWA253" s="256" t="s">
        <v>659</v>
      </c>
      <c r="QWB253" s="256" t="s">
        <v>659</v>
      </c>
      <c r="QWC253" s="256" t="s">
        <v>659</v>
      </c>
      <c r="QWD253" s="256" t="s">
        <v>659</v>
      </c>
      <c r="QWE253" s="256" t="s">
        <v>659</v>
      </c>
      <c r="QWF253" s="256" t="s">
        <v>659</v>
      </c>
      <c r="QWG253" s="256" t="s">
        <v>659</v>
      </c>
      <c r="QWH253" s="256" t="s">
        <v>659</v>
      </c>
      <c r="QWI253" s="256" t="s">
        <v>659</v>
      </c>
      <c r="QWJ253" s="256" t="s">
        <v>659</v>
      </c>
      <c r="QWK253" s="256" t="s">
        <v>659</v>
      </c>
      <c r="QWL253" s="256" t="s">
        <v>659</v>
      </c>
      <c r="QWM253" s="256" t="s">
        <v>659</v>
      </c>
      <c r="QWN253" s="256" t="s">
        <v>659</v>
      </c>
      <c r="QWO253" s="256" t="s">
        <v>659</v>
      </c>
      <c r="QWP253" s="256" t="s">
        <v>659</v>
      </c>
      <c r="QWQ253" s="256" t="s">
        <v>659</v>
      </c>
      <c r="QWR253" s="256" t="s">
        <v>659</v>
      </c>
      <c r="QWS253" s="256" t="s">
        <v>659</v>
      </c>
      <c r="QWT253" s="256" t="s">
        <v>659</v>
      </c>
      <c r="QWU253" s="256" t="s">
        <v>659</v>
      </c>
      <c r="QWV253" s="256" t="s">
        <v>659</v>
      </c>
      <c r="QWW253" s="256" t="s">
        <v>659</v>
      </c>
      <c r="QWX253" s="256" t="s">
        <v>659</v>
      </c>
      <c r="QWY253" s="256" t="s">
        <v>659</v>
      </c>
      <c r="QWZ253" s="256" t="s">
        <v>659</v>
      </c>
      <c r="QXA253" s="256" t="s">
        <v>659</v>
      </c>
      <c r="QXB253" s="256" t="s">
        <v>659</v>
      </c>
      <c r="QXC253" s="256" t="s">
        <v>659</v>
      </c>
      <c r="QXD253" s="256" t="s">
        <v>659</v>
      </c>
      <c r="QXE253" s="256" t="s">
        <v>659</v>
      </c>
      <c r="QXF253" s="256" t="s">
        <v>659</v>
      </c>
      <c r="QXG253" s="256" t="s">
        <v>659</v>
      </c>
      <c r="QXH253" s="256" t="s">
        <v>659</v>
      </c>
      <c r="QXI253" s="256" t="s">
        <v>659</v>
      </c>
      <c r="QXJ253" s="256" t="s">
        <v>659</v>
      </c>
      <c r="QXK253" s="256" t="s">
        <v>659</v>
      </c>
      <c r="QXL253" s="256" t="s">
        <v>659</v>
      </c>
      <c r="QXM253" s="256" t="s">
        <v>659</v>
      </c>
      <c r="QXN253" s="256" t="s">
        <v>659</v>
      </c>
      <c r="QXO253" s="256" t="s">
        <v>659</v>
      </c>
      <c r="QXP253" s="256" t="s">
        <v>659</v>
      </c>
      <c r="QXQ253" s="256" t="s">
        <v>659</v>
      </c>
      <c r="QXR253" s="256" t="s">
        <v>659</v>
      </c>
      <c r="QXS253" s="256" t="s">
        <v>659</v>
      </c>
      <c r="QXT253" s="256" t="s">
        <v>659</v>
      </c>
      <c r="QXU253" s="256" t="s">
        <v>659</v>
      </c>
      <c r="QXV253" s="256" t="s">
        <v>659</v>
      </c>
      <c r="QXW253" s="256" t="s">
        <v>659</v>
      </c>
      <c r="QXX253" s="256" t="s">
        <v>659</v>
      </c>
      <c r="QXY253" s="256" t="s">
        <v>659</v>
      </c>
      <c r="QXZ253" s="256" t="s">
        <v>659</v>
      </c>
      <c r="QYA253" s="256" t="s">
        <v>659</v>
      </c>
      <c r="QYB253" s="256" t="s">
        <v>659</v>
      </c>
      <c r="QYC253" s="256" t="s">
        <v>659</v>
      </c>
      <c r="QYD253" s="256" t="s">
        <v>659</v>
      </c>
      <c r="QYE253" s="256" t="s">
        <v>659</v>
      </c>
      <c r="QYF253" s="256" t="s">
        <v>659</v>
      </c>
      <c r="QYG253" s="256" t="s">
        <v>659</v>
      </c>
      <c r="QYH253" s="256" t="s">
        <v>659</v>
      </c>
      <c r="QYI253" s="256" t="s">
        <v>659</v>
      </c>
      <c r="QYJ253" s="256" t="s">
        <v>659</v>
      </c>
      <c r="QYK253" s="256" t="s">
        <v>659</v>
      </c>
      <c r="QYL253" s="256" t="s">
        <v>659</v>
      </c>
      <c r="QYM253" s="256" t="s">
        <v>659</v>
      </c>
      <c r="QYN253" s="256" t="s">
        <v>659</v>
      </c>
      <c r="QYO253" s="256" t="s">
        <v>659</v>
      </c>
      <c r="QYP253" s="256" t="s">
        <v>659</v>
      </c>
      <c r="QYQ253" s="256" t="s">
        <v>659</v>
      </c>
      <c r="QYR253" s="256" t="s">
        <v>659</v>
      </c>
      <c r="QYS253" s="256" t="s">
        <v>659</v>
      </c>
      <c r="QYT253" s="256" t="s">
        <v>659</v>
      </c>
      <c r="QYU253" s="256" t="s">
        <v>659</v>
      </c>
      <c r="QYV253" s="256" t="s">
        <v>659</v>
      </c>
      <c r="QYW253" s="256" t="s">
        <v>659</v>
      </c>
      <c r="QYX253" s="256" t="s">
        <v>659</v>
      </c>
      <c r="QYY253" s="256" t="s">
        <v>659</v>
      </c>
      <c r="QYZ253" s="256" t="s">
        <v>659</v>
      </c>
      <c r="QZA253" s="256" t="s">
        <v>659</v>
      </c>
      <c r="QZB253" s="256" t="s">
        <v>659</v>
      </c>
      <c r="QZC253" s="256" t="s">
        <v>659</v>
      </c>
      <c r="QZD253" s="256" t="s">
        <v>659</v>
      </c>
      <c r="QZE253" s="256" t="s">
        <v>659</v>
      </c>
      <c r="QZF253" s="256" t="s">
        <v>659</v>
      </c>
      <c r="QZG253" s="256" t="s">
        <v>659</v>
      </c>
      <c r="QZH253" s="256" t="s">
        <v>659</v>
      </c>
      <c r="QZI253" s="256" t="s">
        <v>659</v>
      </c>
      <c r="QZJ253" s="256" t="s">
        <v>659</v>
      </c>
      <c r="QZK253" s="256" t="s">
        <v>659</v>
      </c>
      <c r="QZL253" s="256" t="s">
        <v>659</v>
      </c>
      <c r="QZM253" s="256" t="s">
        <v>659</v>
      </c>
      <c r="QZN253" s="256" t="s">
        <v>659</v>
      </c>
      <c r="QZO253" s="256" t="s">
        <v>659</v>
      </c>
      <c r="QZP253" s="256" t="s">
        <v>659</v>
      </c>
      <c r="QZQ253" s="256" t="s">
        <v>659</v>
      </c>
      <c r="QZR253" s="256" t="s">
        <v>659</v>
      </c>
      <c r="QZS253" s="256" t="s">
        <v>659</v>
      </c>
      <c r="QZT253" s="256" t="s">
        <v>659</v>
      </c>
      <c r="QZU253" s="256" t="s">
        <v>659</v>
      </c>
      <c r="QZV253" s="256" t="s">
        <v>659</v>
      </c>
      <c r="QZW253" s="256" t="s">
        <v>659</v>
      </c>
      <c r="QZX253" s="256" t="s">
        <v>659</v>
      </c>
      <c r="QZY253" s="256" t="s">
        <v>659</v>
      </c>
      <c r="QZZ253" s="256" t="s">
        <v>659</v>
      </c>
      <c r="RAA253" s="256" t="s">
        <v>659</v>
      </c>
      <c r="RAB253" s="256" t="s">
        <v>659</v>
      </c>
      <c r="RAC253" s="256" t="s">
        <v>659</v>
      </c>
      <c r="RAD253" s="256" t="s">
        <v>659</v>
      </c>
      <c r="RAE253" s="256" t="s">
        <v>659</v>
      </c>
      <c r="RAF253" s="256" t="s">
        <v>659</v>
      </c>
      <c r="RAG253" s="256" t="s">
        <v>659</v>
      </c>
      <c r="RAH253" s="256" t="s">
        <v>659</v>
      </c>
      <c r="RAI253" s="256" t="s">
        <v>659</v>
      </c>
      <c r="RAJ253" s="256" t="s">
        <v>659</v>
      </c>
      <c r="RAK253" s="256" t="s">
        <v>659</v>
      </c>
      <c r="RAL253" s="256" t="s">
        <v>659</v>
      </c>
      <c r="RAM253" s="256" t="s">
        <v>659</v>
      </c>
      <c r="RAN253" s="256" t="s">
        <v>659</v>
      </c>
      <c r="RAO253" s="256" t="s">
        <v>659</v>
      </c>
      <c r="RAP253" s="256" t="s">
        <v>659</v>
      </c>
      <c r="RAQ253" s="256" t="s">
        <v>659</v>
      </c>
      <c r="RAR253" s="256" t="s">
        <v>659</v>
      </c>
      <c r="RAS253" s="256" t="s">
        <v>659</v>
      </c>
      <c r="RAT253" s="256" t="s">
        <v>659</v>
      </c>
      <c r="RAU253" s="256" t="s">
        <v>659</v>
      </c>
      <c r="RAV253" s="256" t="s">
        <v>659</v>
      </c>
      <c r="RAW253" s="256" t="s">
        <v>659</v>
      </c>
      <c r="RAX253" s="256" t="s">
        <v>659</v>
      </c>
      <c r="RAY253" s="256" t="s">
        <v>659</v>
      </c>
      <c r="RAZ253" s="256" t="s">
        <v>659</v>
      </c>
      <c r="RBA253" s="256" t="s">
        <v>659</v>
      </c>
      <c r="RBB253" s="256" t="s">
        <v>659</v>
      </c>
      <c r="RBC253" s="256" t="s">
        <v>659</v>
      </c>
      <c r="RBD253" s="256" t="s">
        <v>659</v>
      </c>
      <c r="RBE253" s="256" t="s">
        <v>659</v>
      </c>
      <c r="RBF253" s="256" t="s">
        <v>659</v>
      </c>
      <c r="RBG253" s="256" t="s">
        <v>659</v>
      </c>
      <c r="RBH253" s="256" t="s">
        <v>659</v>
      </c>
      <c r="RBI253" s="256" t="s">
        <v>659</v>
      </c>
      <c r="RBJ253" s="256" t="s">
        <v>659</v>
      </c>
      <c r="RBK253" s="256" t="s">
        <v>659</v>
      </c>
      <c r="RBL253" s="256" t="s">
        <v>659</v>
      </c>
      <c r="RBM253" s="256" t="s">
        <v>659</v>
      </c>
      <c r="RBN253" s="256" t="s">
        <v>659</v>
      </c>
      <c r="RBO253" s="256" t="s">
        <v>659</v>
      </c>
      <c r="RBP253" s="256" t="s">
        <v>659</v>
      </c>
      <c r="RBQ253" s="256" t="s">
        <v>659</v>
      </c>
      <c r="RBR253" s="256" t="s">
        <v>659</v>
      </c>
      <c r="RBS253" s="256" t="s">
        <v>659</v>
      </c>
      <c r="RBT253" s="256" t="s">
        <v>659</v>
      </c>
      <c r="RBU253" s="256" t="s">
        <v>659</v>
      </c>
      <c r="RBV253" s="256" t="s">
        <v>659</v>
      </c>
      <c r="RBW253" s="256" t="s">
        <v>659</v>
      </c>
      <c r="RBX253" s="256" t="s">
        <v>659</v>
      </c>
      <c r="RBY253" s="256" t="s">
        <v>659</v>
      </c>
      <c r="RBZ253" s="256" t="s">
        <v>659</v>
      </c>
      <c r="RCA253" s="256" t="s">
        <v>659</v>
      </c>
      <c r="RCB253" s="256" t="s">
        <v>659</v>
      </c>
      <c r="RCC253" s="256" t="s">
        <v>659</v>
      </c>
      <c r="RCD253" s="256" t="s">
        <v>659</v>
      </c>
      <c r="RCE253" s="256" t="s">
        <v>659</v>
      </c>
      <c r="RCF253" s="256" t="s">
        <v>659</v>
      </c>
      <c r="RCG253" s="256" t="s">
        <v>659</v>
      </c>
      <c r="RCH253" s="256" t="s">
        <v>659</v>
      </c>
      <c r="RCI253" s="256" t="s">
        <v>659</v>
      </c>
      <c r="RCJ253" s="256" t="s">
        <v>659</v>
      </c>
      <c r="RCK253" s="256" t="s">
        <v>659</v>
      </c>
      <c r="RCL253" s="256" t="s">
        <v>659</v>
      </c>
      <c r="RCM253" s="256" t="s">
        <v>659</v>
      </c>
      <c r="RCN253" s="256" t="s">
        <v>659</v>
      </c>
      <c r="RCO253" s="256" t="s">
        <v>659</v>
      </c>
      <c r="RCP253" s="256" t="s">
        <v>659</v>
      </c>
      <c r="RCQ253" s="256" t="s">
        <v>659</v>
      </c>
      <c r="RCR253" s="256" t="s">
        <v>659</v>
      </c>
      <c r="RCS253" s="256" t="s">
        <v>659</v>
      </c>
      <c r="RCT253" s="256" t="s">
        <v>659</v>
      </c>
      <c r="RCU253" s="256" t="s">
        <v>659</v>
      </c>
      <c r="RCV253" s="256" t="s">
        <v>659</v>
      </c>
      <c r="RCW253" s="256" t="s">
        <v>659</v>
      </c>
      <c r="RCX253" s="256" t="s">
        <v>659</v>
      </c>
      <c r="RCY253" s="256" t="s">
        <v>659</v>
      </c>
      <c r="RCZ253" s="256" t="s">
        <v>659</v>
      </c>
      <c r="RDA253" s="256" t="s">
        <v>659</v>
      </c>
      <c r="RDB253" s="256" t="s">
        <v>659</v>
      </c>
      <c r="RDC253" s="256" t="s">
        <v>659</v>
      </c>
      <c r="RDD253" s="256" t="s">
        <v>659</v>
      </c>
      <c r="RDE253" s="256" t="s">
        <v>659</v>
      </c>
      <c r="RDF253" s="256" t="s">
        <v>659</v>
      </c>
      <c r="RDG253" s="256" t="s">
        <v>659</v>
      </c>
      <c r="RDH253" s="256" t="s">
        <v>659</v>
      </c>
      <c r="RDI253" s="256" t="s">
        <v>659</v>
      </c>
      <c r="RDJ253" s="256" t="s">
        <v>659</v>
      </c>
      <c r="RDK253" s="256" t="s">
        <v>659</v>
      </c>
      <c r="RDL253" s="256" t="s">
        <v>659</v>
      </c>
      <c r="RDM253" s="256" t="s">
        <v>659</v>
      </c>
      <c r="RDN253" s="256" t="s">
        <v>659</v>
      </c>
      <c r="RDO253" s="256" t="s">
        <v>659</v>
      </c>
      <c r="RDP253" s="256" t="s">
        <v>659</v>
      </c>
      <c r="RDQ253" s="256" t="s">
        <v>659</v>
      </c>
      <c r="RDR253" s="256" t="s">
        <v>659</v>
      </c>
      <c r="RDS253" s="256" t="s">
        <v>659</v>
      </c>
      <c r="RDT253" s="256" t="s">
        <v>659</v>
      </c>
      <c r="RDU253" s="256" t="s">
        <v>659</v>
      </c>
      <c r="RDV253" s="256" t="s">
        <v>659</v>
      </c>
      <c r="RDW253" s="256" t="s">
        <v>659</v>
      </c>
      <c r="RDX253" s="256" t="s">
        <v>659</v>
      </c>
      <c r="RDY253" s="256" t="s">
        <v>659</v>
      </c>
      <c r="RDZ253" s="256" t="s">
        <v>659</v>
      </c>
      <c r="REA253" s="256" t="s">
        <v>659</v>
      </c>
      <c r="REB253" s="256" t="s">
        <v>659</v>
      </c>
      <c r="REC253" s="256" t="s">
        <v>659</v>
      </c>
      <c r="RED253" s="256" t="s">
        <v>659</v>
      </c>
      <c r="REE253" s="256" t="s">
        <v>659</v>
      </c>
      <c r="REF253" s="256" t="s">
        <v>659</v>
      </c>
      <c r="REG253" s="256" t="s">
        <v>659</v>
      </c>
      <c r="REH253" s="256" t="s">
        <v>659</v>
      </c>
      <c r="REI253" s="256" t="s">
        <v>659</v>
      </c>
      <c r="REJ253" s="256" t="s">
        <v>659</v>
      </c>
      <c r="REK253" s="256" t="s">
        <v>659</v>
      </c>
      <c r="REL253" s="256" t="s">
        <v>659</v>
      </c>
      <c r="REM253" s="256" t="s">
        <v>659</v>
      </c>
      <c r="REN253" s="256" t="s">
        <v>659</v>
      </c>
      <c r="REO253" s="256" t="s">
        <v>659</v>
      </c>
      <c r="REP253" s="256" t="s">
        <v>659</v>
      </c>
      <c r="REQ253" s="256" t="s">
        <v>659</v>
      </c>
      <c r="RER253" s="256" t="s">
        <v>659</v>
      </c>
      <c r="RES253" s="256" t="s">
        <v>659</v>
      </c>
      <c r="RET253" s="256" t="s">
        <v>659</v>
      </c>
      <c r="REU253" s="256" t="s">
        <v>659</v>
      </c>
      <c r="REV253" s="256" t="s">
        <v>659</v>
      </c>
      <c r="REW253" s="256" t="s">
        <v>659</v>
      </c>
      <c r="REX253" s="256" t="s">
        <v>659</v>
      </c>
      <c r="REY253" s="256" t="s">
        <v>659</v>
      </c>
      <c r="REZ253" s="256" t="s">
        <v>659</v>
      </c>
      <c r="RFA253" s="256" t="s">
        <v>659</v>
      </c>
      <c r="RFB253" s="256" t="s">
        <v>659</v>
      </c>
      <c r="RFC253" s="256" t="s">
        <v>659</v>
      </c>
      <c r="RFD253" s="256" t="s">
        <v>659</v>
      </c>
      <c r="RFE253" s="256" t="s">
        <v>659</v>
      </c>
      <c r="RFF253" s="256" t="s">
        <v>659</v>
      </c>
      <c r="RFG253" s="256" t="s">
        <v>659</v>
      </c>
      <c r="RFH253" s="256" t="s">
        <v>659</v>
      </c>
      <c r="RFI253" s="256" t="s">
        <v>659</v>
      </c>
      <c r="RFJ253" s="256" t="s">
        <v>659</v>
      </c>
      <c r="RFK253" s="256" t="s">
        <v>659</v>
      </c>
      <c r="RFL253" s="256" t="s">
        <v>659</v>
      </c>
      <c r="RFM253" s="256" t="s">
        <v>659</v>
      </c>
      <c r="RFN253" s="256" t="s">
        <v>659</v>
      </c>
      <c r="RFO253" s="256" t="s">
        <v>659</v>
      </c>
      <c r="RFP253" s="256" t="s">
        <v>659</v>
      </c>
      <c r="RFQ253" s="256" t="s">
        <v>659</v>
      </c>
      <c r="RFR253" s="256" t="s">
        <v>659</v>
      </c>
      <c r="RFS253" s="256" t="s">
        <v>659</v>
      </c>
      <c r="RFT253" s="256" t="s">
        <v>659</v>
      </c>
      <c r="RFU253" s="256" t="s">
        <v>659</v>
      </c>
      <c r="RFV253" s="256" t="s">
        <v>659</v>
      </c>
      <c r="RFW253" s="256" t="s">
        <v>659</v>
      </c>
      <c r="RFX253" s="256" t="s">
        <v>659</v>
      </c>
      <c r="RFY253" s="256" t="s">
        <v>659</v>
      </c>
      <c r="RFZ253" s="256" t="s">
        <v>659</v>
      </c>
      <c r="RGA253" s="256" t="s">
        <v>659</v>
      </c>
      <c r="RGB253" s="256" t="s">
        <v>659</v>
      </c>
      <c r="RGC253" s="256" t="s">
        <v>659</v>
      </c>
      <c r="RGD253" s="256" t="s">
        <v>659</v>
      </c>
      <c r="RGE253" s="256" t="s">
        <v>659</v>
      </c>
      <c r="RGF253" s="256" t="s">
        <v>659</v>
      </c>
      <c r="RGG253" s="256" t="s">
        <v>659</v>
      </c>
      <c r="RGH253" s="256" t="s">
        <v>659</v>
      </c>
      <c r="RGI253" s="256" t="s">
        <v>659</v>
      </c>
      <c r="RGJ253" s="256" t="s">
        <v>659</v>
      </c>
      <c r="RGK253" s="256" t="s">
        <v>659</v>
      </c>
      <c r="RGL253" s="256" t="s">
        <v>659</v>
      </c>
      <c r="RGM253" s="256" t="s">
        <v>659</v>
      </c>
      <c r="RGN253" s="256" t="s">
        <v>659</v>
      </c>
      <c r="RGO253" s="256" t="s">
        <v>659</v>
      </c>
      <c r="RGP253" s="256" t="s">
        <v>659</v>
      </c>
      <c r="RGQ253" s="256" t="s">
        <v>659</v>
      </c>
      <c r="RGR253" s="256" t="s">
        <v>659</v>
      </c>
      <c r="RGS253" s="256" t="s">
        <v>659</v>
      </c>
      <c r="RGT253" s="256" t="s">
        <v>659</v>
      </c>
      <c r="RGU253" s="256" t="s">
        <v>659</v>
      </c>
      <c r="RGV253" s="256" t="s">
        <v>659</v>
      </c>
      <c r="RGW253" s="256" t="s">
        <v>659</v>
      </c>
      <c r="RGX253" s="256" t="s">
        <v>659</v>
      </c>
      <c r="RGY253" s="256" t="s">
        <v>659</v>
      </c>
      <c r="RGZ253" s="256" t="s">
        <v>659</v>
      </c>
      <c r="RHA253" s="256" t="s">
        <v>659</v>
      </c>
      <c r="RHB253" s="256" t="s">
        <v>659</v>
      </c>
      <c r="RHC253" s="256" t="s">
        <v>659</v>
      </c>
      <c r="RHD253" s="256" t="s">
        <v>659</v>
      </c>
      <c r="RHE253" s="256" t="s">
        <v>659</v>
      </c>
      <c r="RHF253" s="256" t="s">
        <v>659</v>
      </c>
      <c r="RHG253" s="256" t="s">
        <v>659</v>
      </c>
      <c r="RHH253" s="256" t="s">
        <v>659</v>
      </c>
      <c r="RHI253" s="256" t="s">
        <v>659</v>
      </c>
      <c r="RHJ253" s="256" t="s">
        <v>659</v>
      </c>
      <c r="RHK253" s="256" t="s">
        <v>659</v>
      </c>
      <c r="RHL253" s="256" t="s">
        <v>659</v>
      </c>
      <c r="RHM253" s="256" t="s">
        <v>659</v>
      </c>
      <c r="RHN253" s="256" t="s">
        <v>659</v>
      </c>
      <c r="RHO253" s="256" t="s">
        <v>659</v>
      </c>
      <c r="RHP253" s="256" t="s">
        <v>659</v>
      </c>
      <c r="RHQ253" s="256" t="s">
        <v>659</v>
      </c>
      <c r="RHR253" s="256" t="s">
        <v>659</v>
      </c>
      <c r="RHS253" s="256" t="s">
        <v>659</v>
      </c>
      <c r="RHT253" s="256" t="s">
        <v>659</v>
      </c>
      <c r="RHU253" s="256" t="s">
        <v>659</v>
      </c>
      <c r="RHV253" s="256" t="s">
        <v>659</v>
      </c>
      <c r="RHW253" s="256" t="s">
        <v>659</v>
      </c>
      <c r="RHX253" s="256" t="s">
        <v>659</v>
      </c>
      <c r="RHY253" s="256" t="s">
        <v>659</v>
      </c>
      <c r="RHZ253" s="256" t="s">
        <v>659</v>
      </c>
      <c r="RIA253" s="256" t="s">
        <v>659</v>
      </c>
      <c r="RIB253" s="256" t="s">
        <v>659</v>
      </c>
      <c r="RIC253" s="256" t="s">
        <v>659</v>
      </c>
      <c r="RID253" s="256" t="s">
        <v>659</v>
      </c>
      <c r="RIE253" s="256" t="s">
        <v>659</v>
      </c>
      <c r="RIF253" s="256" t="s">
        <v>659</v>
      </c>
      <c r="RIG253" s="256" t="s">
        <v>659</v>
      </c>
      <c r="RIH253" s="256" t="s">
        <v>659</v>
      </c>
      <c r="RII253" s="256" t="s">
        <v>659</v>
      </c>
      <c r="RIJ253" s="256" t="s">
        <v>659</v>
      </c>
      <c r="RIK253" s="256" t="s">
        <v>659</v>
      </c>
      <c r="RIL253" s="256" t="s">
        <v>659</v>
      </c>
      <c r="RIM253" s="256" t="s">
        <v>659</v>
      </c>
      <c r="RIN253" s="256" t="s">
        <v>659</v>
      </c>
      <c r="RIO253" s="256" t="s">
        <v>659</v>
      </c>
      <c r="RIP253" s="256" t="s">
        <v>659</v>
      </c>
      <c r="RIQ253" s="256" t="s">
        <v>659</v>
      </c>
      <c r="RIR253" s="256" t="s">
        <v>659</v>
      </c>
      <c r="RIS253" s="256" t="s">
        <v>659</v>
      </c>
      <c r="RIT253" s="256" t="s">
        <v>659</v>
      </c>
      <c r="RIU253" s="256" t="s">
        <v>659</v>
      </c>
      <c r="RIV253" s="256" t="s">
        <v>659</v>
      </c>
      <c r="RIW253" s="256" t="s">
        <v>659</v>
      </c>
      <c r="RIX253" s="256" t="s">
        <v>659</v>
      </c>
      <c r="RIY253" s="256" t="s">
        <v>659</v>
      </c>
      <c r="RIZ253" s="256" t="s">
        <v>659</v>
      </c>
      <c r="RJA253" s="256" t="s">
        <v>659</v>
      </c>
      <c r="RJB253" s="256" t="s">
        <v>659</v>
      </c>
      <c r="RJC253" s="256" t="s">
        <v>659</v>
      </c>
      <c r="RJD253" s="256" t="s">
        <v>659</v>
      </c>
      <c r="RJE253" s="256" t="s">
        <v>659</v>
      </c>
      <c r="RJF253" s="256" t="s">
        <v>659</v>
      </c>
      <c r="RJG253" s="256" t="s">
        <v>659</v>
      </c>
      <c r="RJH253" s="256" t="s">
        <v>659</v>
      </c>
      <c r="RJI253" s="256" t="s">
        <v>659</v>
      </c>
      <c r="RJJ253" s="256" t="s">
        <v>659</v>
      </c>
      <c r="RJK253" s="256" t="s">
        <v>659</v>
      </c>
      <c r="RJL253" s="256" t="s">
        <v>659</v>
      </c>
      <c r="RJM253" s="256" t="s">
        <v>659</v>
      </c>
      <c r="RJN253" s="256" t="s">
        <v>659</v>
      </c>
      <c r="RJO253" s="256" t="s">
        <v>659</v>
      </c>
      <c r="RJP253" s="256" t="s">
        <v>659</v>
      </c>
      <c r="RJQ253" s="256" t="s">
        <v>659</v>
      </c>
      <c r="RJR253" s="256" t="s">
        <v>659</v>
      </c>
      <c r="RJS253" s="256" t="s">
        <v>659</v>
      </c>
      <c r="RJT253" s="256" t="s">
        <v>659</v>
      </c>
      <c r="RJU253" s="256" t="s">
        <v>659</v>
      </c>
      <c r="RJV253" s="256" t="s">
        <v>659</v>
      </c>
      <c r="RJW253" s="256" t="s">
        <v>659</v>
      </c>
      <c r="RJX253" s="256" t="s">
        <v>659</v>
      </c>
      <c r="RJY253" s="256" t="s">
        <v>659</v>
      </c>
      <c r="RJZ253" s="256" t="s">
        <v>659</v>
      </c>
      <c r="RKA253" s="256" t="s">
        <v>659</v>
      </c>
      <c r="RKB253" s="256" t="s">
        <v>659</v>
      </c>
      <c r="RKC253" s="256" t="s">
        <v>659</v>
      </c>
      <c r="RKD253" s="256" t="s">
        <v>659</v>
      </c>
      <c r="RKE253" s="256" t="s">
        <v>659</v>
      </c>
      <c r="RKF253" s="256" t="s">
        <v>659</v>
      </c>
      <c r="RKG253" s="256" t="s">
        <v>659</v>
      </c>
      <c r="RKH253" s="256" t="s">
        <v>659</v>
      </c>
      <c r="RKI253" s="256" t="s">
        <v>659</v>
      </c>
      <c r="RKJ253" s="256" t="s">
        <v>659</v>
      </c>
      <c r="RKK253" s="256" t="s">
        <v>659</v>
      </c>
      <c r="RKL253" s="256" t="s">
        <v>659</v>
      </c>
      <c r="RKM253" s="256" t="s">
        <v>659</v>
      </c>
      <c r="RKN253" s="256" t="s">
        <v>659</v>
      </c>
      <c r="RKO253" s="256" t="s">
        <v>659</v>
      </c>
      <c r="RKP253" s="256" t="s">
        <v>659</v>
      </c>
      <c r="RKQ253" s="256" t="s">
        <v>659</v>
      </c>
      <c r="RKR253" s="256" t="s">
        <v>659</v>
      </c>
      <c r="RKS253" s="256" t="s">
        <v>659</v>
      </c>
      <c r="RKT253" s="256" t="s">
        <v>659</v>
      </c>
      <c r="RKU253" s="256" t="s">
        <v>659</v>
      </c>
      <c r="RKV253" s="256" t="s">
        <v>659</v>
      </c>
      <c r="RKW253" s="256" t="s">
        <v>659</v>
      </c>
      <c r="RKX253" s="256" t="s">
        <v>659</v>
      </c>
      <c r="RKY253" s="256" t="s">
        <v>659</v>
      </c>
      <c r="RKZ253" s="256" t="s">
        <v>659</v>
      </c>
      <c r="RLA253" s="256" t="s">
        <v>659</v>
      </c>
      <c r="RLB253" s="256" t="s">
        <v>659</v>
      </c>
      <c r="RLC253" s="256" t="s">
        <v>659</v>
      </c>
      <c r="RLD253" s="256" t="s">
        <v>659</v>
      </c>
      <c r="RLE253" s="256" t="s">
        <v>659</v>
      </c>
      <c r="RLF253" s="256" t="s">
        <v>659</v>
      </c>
      <c r="RLG253" s="256" t="s">
        <v>659</v>
      </c>
      <c r="RLH253" s="256" t="s">
        <v>659</v>
      </c>
      <c r="RLI253" s="256" t="s">
        <v>659</v>
      </c>
      <c r="RLJ253" s="256" t="s">
        <v>659</v>
      </c>
      <c r="RLK253" s="256" t="s">
        <v>659</v>
      </c>
      <c r="RLL253" s="256" t="s">
        <v>659</v>
      </c>
      <c r="RLM253" s="256" t="s">
        <v>659</v>
      </c>
      <c r="RLN253" s="256" t="s">
        <v>659</v>
      </c>
      <c r="RLO253" s="256" t="s">
        <v>659</v>
      </c>
      <c r="RLP253" s="256" t="s">
        <v>659</v>
      </c>
      <c r="RLQ253" s="256" t="s">
        <v>659</v>
      </c>
      <c r="RLR253" s="256" t="s">
        <v>659</v>
      </c>
      <c r="RLS253" s="256" t="s">
        <v>659</v>
      </c>
      <c r="RLT253" s="256" t="s">
        <v>659</v>
      </c>
      <c r="RLU253" s="256" t="s">
        <v>659</v>
      </c>
      <c r="RLV253" s="256" t="s">
        <v>659</v>
      </c>
      <c r="RLW253" s="256" t="s">
        <v>659</v>
      </c>
      <c r="RLX253" s="256" t="s">
        <v>659</v>
      </c>
      <c r="RLY253" s="256" t="s">
        <v>659</v>
      </c>
      <c r="RLZ253" s="256" t="s">
        <v>659</v>
      </c>
      <c r="RMA253" s="256" t="s">
        <v>659</v>
      </c>
      <c r="RMB253" s="256" t="s">
        <v>659</v>
      </c>
      <c r="RMC253" s="256" t="s">
        <v>659</v>
      </c>
      <c r="RMD253" s="256" t="s">
        <v>659</v>
      </c>
      <c r="RME253" s="256" t="s">
        <v>659</v>
      </c>
      <c r="RMF253" s="256" t="s">
        <v>659</v>
      </c>
      <c r="RMG253" s="256" t="s">
        <v>659</v>
      </c>
      <c r="RMH253" s="256" t="s">
        <v>659</v>
      </c>
      <c r="RMI253" s="256" t="s">
        <v>659</v>
      </c>
      <c r="RMJ253" s="256" t="s">
        <v>659</v>
      </c>
      <c r="RMK253" s="256" t="s">
        <v>659</v>
      </c>
      <c r="RML253" s="256" t="s">
        <v>659</v>
      </c>
      <c r="RMM253" s="256" t="s">
        <v>659</v>
      </c>
      <c r="RMN253" s="256" t="s">
        <v>659</v>
      </c>
      <c r="RMO253" s="256" t="s">
        <v>659</v>
      </c>
      <c r="RMP253" s="256" t="s">
        <v>659</v>
      </c>
      <c r="RMQ253" s="256" t="s">
        <v>659</v>
      </c>
      <c r="RMR253" s="256" t="s">
        <v>659</v>
      </c>
      <c r="RMS253" s="256" t="s">
        <v>659</v>
      </c>
      <c r="RMT253" s="256" t="s">
        <v>659</v>
      </c>
      <c r="RMU253" s="256" t="s">
        <v>659</v>
      </c>
      <c r="RMV253" s="256" t="s">
        <v>659</v>
      </c>
      <c r="RMW253" s="256" t="s">
        <v>659</v>
      </c>
      <c r="RMX253" s="256" t="s">
        <v>659</v>
      </c>
      <c r="RMY253" s="256" t="s">
        <v>659</v>
      </c>
      <c r="RMZ253" s="256" t="s">
        <v>659</v>
      </c>
      <c r="RNA253" s="256" t="s">
        <v>659</v>
      </c>
      <c r="RNB253" s="256" t="s">
        <v>659</v>
      </c>
      <c r="RNC253" s="256" t="s">
        <v>659</v>
      </c>
      <c r="RND253" s="256" t="s">
        <v>659</v>
      </c>
      <c r="RNE253" s="256" t="s">
        <v>659</v>
      </c>
      <c r="RNF253" s="256" t="s">
        <v>659</v>
      </c>
      <c r="RNG253" s="256" t="s">
        <v>659</v>
      </c>
      <c r="RNH253" s="256" t="s">
        <v>659</v>
      </c>
      <c r="RNI253" s="256" t="s">
        <v>659</v>
      </c>
      <c r="RNJ253" s="256" t="s">
        <v>659</v>
      </c>
      <c r="RNK253" s="256" t="s">
        <v>659</v>
      </c>
      <c r="RNL253" s="256" t="s">
        <v>659</v>
      </c>
      <c r="RNM253" s="256" t="s">
        <v>659</v>
      </c>
      <c r="RNN253" s="256" t="s">
        <v>659</v>
      </c>
      <c r="RNO253" s="256" t="s">
        <v>659</v>
      </c>
      <c r="RNP253" s="256" t="s">
        <v>659</v>
      </c>
      <c r="RNQ253" s="256" t="s">
        <v>659</v>
      </c>
      <c r="RNR253" s="256" t="s">
        <v>659</v>
      </c>
      <c r="RNS253" s="256" t="s">
        <v>659</v>
      </c>
      <c r="RNT253" s="256" t="s">
        <v>659</v>
      </c>
      <c r="RNU253" s="256" t="s">
        <v>659</v>
      </c>
      <c r="RNV253" s="256" t="s">
        <v>659</v>
      </c>
      <c r="RNW253" s="256" t="s">
        <v>659</v>
      </c>
      <c r="RNX253" s="256" t="s">
        <v>659</v>
      </c>
      <c r="RNY253" s="256" t="s">
        <v>659</v>
      </c>
      <c r="RNZ253" s="256" t="s">
        <v>659</v>
      </c>
      <c r="ROA253" s="256" t="s">
        <v>659</v>
      </c>
      <c r="ROB253" s="256" t="s">
        <v>659</v>
      </c>
      <c r="ROC253" s="256" t="s">
        <v>659</v>
      </c>
      <c r="ROD253" s="256" t="s">
        <v>659</v>
      </c>
      <c r="ROE253" s="256" t="s">
        <v>659</v>
      </c>
      <c r="ROF253" s="256" t="s">
        <v>659</v>
      </c>
      <c r="ROG253" s="256" t="s">
        <v>659</v>
      </c>
      <c r="ROH253" s="256" t="s">
        <v>659</v>
      </c>
      <c r="ROI253" s="256" t="s">
        <v>659</v>
      </c>
      <c r="ROJ253" s="256" t="s">
        <v>659</v>
      </c>
      <c r="ROK253" s="256" t="s">
        <v>659</v>
      </c>
      <c r="ROL253" s="256" t="s">
        <v>659</v>
      </c>
      <c r="ROM253" s="256" t="s">
        <v>659</v>
      </c>
      <c r="RON253" s="256" t="s">
        <v>659</v>
      </c>
      <c r="ROO253" s="256" t="s">
        <v>659</v>
      </c>
      <c r="ROP253" s="256" t="s">
        <v>659</v>
      </c>
      <c r="ROQ253" s="256" t="s">
        <v>659</v>
      </c>
      <c r="ROR253" s="256" t="s">
        <v>659</v>
      </c>
      <c r="ROS253" s="256" t="s">
        <v>659</v>
      </c>
      <c r="ROT253" s="256" t="s">
        <v>659</v>
      </c>
      <c r="ROU253" s="256" t="s">
        <v>659</v>
      </c>
      <c r="ROV253" s="256" t="s">
        <v>659</v>
      </c>
      <c r="ROW253" s="256" t="s">
        <v>659</v>
      </c>
      <c r="ROX253" s="256" t="s">
        <v>659</v>
      </c>
      <c r="ROY253" s="256" t="s">
        <v>659</v>
      </c>
      <c r="ROZ253" s="256" t="s">
        <v>659</v>
      </c>
      <c r="RPA253" s="256" t="s">
        <v>659</v>
      </c>
      <c r="RPB253" s="256" t="s">
        <v>659</v>
      </c>
      <c r="RPC253" s="256" t="s">
        <v>659</v>
      </c>
      <c r="RPD253" s="256" t="s">
        <v>659</v>
      </c>
      <c r="RPE253" s="256" t="s">
        <v>659</v>
      </c>
      <c r="RPF253" s="256" t="s">
        <v>659</v>
      </c>
      <c r="RPG253" s="256" t="s">
        <v>659</v>
      </c>
      <c r="RPH253" s="256" t="s">
        <v>659</v>
      </c>
      <c r="RPI253" s="256" t="s">
        <v>659</v>
      </c>
      <c r="RPJ253" s="256" t="s">
        <v>659</v>
      </c>
      <c r="RPK253" s="256" t="s">
        <v>659</v>
      </c>
      <c r="RPL253" s="256" t="s">
        <v>659</v>
      </c>
      <c r="RPM253" s="256" t="s">
        <v>659</v>
      </c>
      <c r="RPN253" s="256" t="s">
        <v>659</v>
      </c>
      <c r="RPO253" s="256" t="s">
        <v>659</v>
      </c>
      <c r="RPP253" s="256" t="s">
        <v>659</v>
      </c>
      <c r="RPQ253" s="256" t="s">
        <v>659</v>
      </c>
      <c r="RPR253" s="256" t="s">
        <v>659</v>
      </c>
      <c r="RPS253" s="256" t="s">
        <v>659</v>
      </c>
      <c r="RPT253" s="256" t="s">
        <v>659</v>
      </c>
      <c r="RPU253" s="256" t="s">
        <v>659</v>
      </c>
      <c r="RPV253" s="256" t="s">
        <v>659</v>
      </c>
      <c r="RPW253" s="256" t="s">
        <v>659</v>
      </c>
      <c r="RPX253" s="256" t="s">
        <v>659</v>
      </c>
      <c r="RPY253" s="256" t="s">
        <v>659</v>
      </c>
      <c r="RPZ253" s="256" t="s">
        <v>659</v>
      </c>
      <c r="RQA253" s="256" t="s">
        <v>659</v>
      </c>
      <c r="RQB253" s="256" t="s">
        <v>659</v>
      </c>
      <c r="RQC253" s="256" t="s">
        <v>659</v>
      </c>
      <c r="RQD253" s="256" t="s">
        <v>659</v>
      </c>
      <c r="RQE253" s="256" t="s">
        <v>659</v>
      </c>
      <c r="RQF253" s="256" t="s">
        <v>659</v>
      </c>
      <c r="RQG253" s="256" t="s">
        <v>659</v>
      </c>
      <c r="RQH253" s="256" t="s">
        <v>659</v>
      </c>
      <c r="RQI253" s="256" t="s">
        <v>659</v>
      </c>
      <c r="RQJ253" s="256" t="s">
        <v>659</v>
      </c>
      <c r="RQK253" s="256" t="s">
        <v>659</v>
      </c>
      <c r="RQL253" s="256" t="s">
        <v>659</v>
      </c>
      <c r="RQM253" s="256" t="s">
        <v>659</v>
      </c>
      <c r="RQN253" s="256" t="s">
        <v>659</v>
      </c>
      <c r="RQO253" s="256" t="s">
        <v>659</v>
      </c>
      <c r="RQP253" s="256" t="s">
        <v>659</v>
      </c>
      <c r="RQQ253" s="256" t="s">
        <v>659</v>
      </c>
      <c r="RQR253" s="256" t="s">
        <v>659</v>
      </c>
      <c r="RQS253" s="256" t="s">
        <v>659</v>
      </c>
      <c r="RQT253" s="256" t="s">
        <v>659</v>
      </c>
      <c r="RQU253" s="256" t="s">
        <v>659</v>
      </c>
      <c r="RQV253" s="256" t="s">
        <v>659</v>
      </c>
      <c r="RQW253" s="256" t="s">
        <v>659</v>
      </c>
      <c r="RQX253" s="256" t="s">
        <v>659</v>
      </c>
      <c r="RQY253" s="256" t="s">
        <v>659</v>
      </c>
      <c r="RQZ253" s="256" t="s">
        <v>659</v>
      </c>
      <c r="RRA253" s="256" t="s">
        <v>659</v>
      </c>
      <c r="RRB253" s="256" t="s">
        <v>659</v>
      </c>
      <c r="RRC253" s="256" t="s">
        <v>659</v>
      </c>
      <c r="RRD253" s="256" t="s">
        <v>659</v>
      </c>
      <c r="RRE253" s="256" t="s">
        <v>659</v>
      </c>
      <c r="RRF253" s="256" t="s">
        <v>659</v>
      </c>
      <c r="RRG253" s="256" t="s">
        <v>659</v>
      </c>
      <c r="RRH253" s="256" t="s">
        <v>659</v>
      </c>
      <c r="RRI253" s="256" t="s">
        <v>659</v>
      </c>
      <c r="RRJ253" s="256" t="s">
        <v>659</v>
      </c>
      <c r="RRK253" s="256" t="s">
        <v>659</v>
      </c>
      <c r="RRL253" s="256" t="s">
        <v>659</v>
      </c>
      <c r="RRM253" s="256" t="s">
        <v>659</v>
      </c>
      <c r="RRN253" s="256" t="s">
        <v>659</v>
      </c>
      <c r="RRO253" s="256" t="s">
        <v>659</v>
      </c>
      <c r="RRP253" s="256" t="s">
        <v>659</v>
      </c>
      <c r="RRQ253" s="256" t="s">
        <v>659</v>
      </c>
      <c r="RRR253" s="256" t="s">
        <v>659</v>
      </c>
      <c r="RRS253" s="256" t="s">
        <v>659</v>
      </c>
      <c r="RRT253" s="256" t="s">
        <v>659</v>
      </c>
      <c r="RRU253" s="256" t="s">
        <v>659</v>
      </c>
      <c r="RRV253" s="256" t="s">
        <v>659</v>
      </c>
      <c r="RRW253" s="256" t="s">
        <v>659</v>
      </c>
      <c r="RRX253" s="256" t="s">
        <v>659</v>
      </c>
      <c r="RRY253" s="256" t="s">
        <v>659</v>
      </c>
      <c r="RRZ253" s="256" t="s">
        <v>659</v>
      </c>
      <c r="RSA253" s="256" t="s">
        <v>659</v>
      </c>
      <c r="RSB253" s="256" t="s">
        <v>659</v>
      </c>
      <c r="RSC253" s="256" t="s">
        <v>659</v>
      </c>
      <c r="RSD253" s="256" t="s">
        <v>659</v>
      </c>
      <c r="RSE253" s="256" t="s">
        <v>659</v>
      </c>
      <c r="RSF253" s="256" t="s">
        <v>659</v>
      </c>
      <c r="RSG253" s="256" t="s">
        <v>659</v>
      </c>
      <c r="RSH253" s="256" t="s">
        <v>659</v>
      </c>
      <c r="RSI253" s="256" t="s">
        <v>659</v>
      </c>
      <c r="RSJ253" s="256" t="s">
        <v>659</v>
      </c>
      <c r="RSK253" s="256" t="s">
        <v>659</v>
      </c>
      <c r="RSL253" s="256" t="s">
        <v>659</v>
      </c>
      <c r="RSM253" s="256" t="s">
        <v>659</v>
      </c>
      <c r="RSN253" s="256" t="s">
        <v>659</v>
      </c>
      <c r="RSO253" s="256" t="s">
        <v>659</v>
      </c>
      <c r="RSP253" s="256" t="s">
        <v>659</v>
      </c>
      <c r="RSQ253" s="256" t="s">
        <v>659</v>
      </c>
      <c r="RSR253" s="256" t="s">
        <v>659</v>
      </c>
      <c r="RSS253" s="256" t="s">
        <v>659</v>
      </c>
      <c r="RST253" s="256" t="s">
        <v>659</v>
      </c>
      <c r="RSU253" s="256" t="s">
        <v>659</v>
      </c>
      <c r="RSV253" s="256" t="s">
        <v>659</v>
      </c>
      <c r="RSW253" s="256" t="s">
        <v>659</v>
      </c>
      <c r="RSX253" s="256" t="s">
        <v>659</v>
      </c>
      <c r="RSY253" s="256" t="s">
        <v>659</v>
      </c>
      <c r="RSZ253" s="256" t="s">
        <v>659</v>
      </c>
      <c r="RTA253" s="256" t="s">
        <v>659</v>
      </c>
      <c r="RTB253" s="256" t="s">
        <v>659</v>
      </c>
      <c r="RTC253" s="256" t="s">
        <v>659</v>
      </c>
      <c r="RTD253" s="256" t="s">
        <v>659</v>
      </c>
      <c r="RTE253" s="256" t="s">
        <v>659</v>
      </c>
      <c r="RTF253" s="256" t="s">
        <v>659</v>
      </c>
      <c r="RTG253" s="256" t="s">
        <v>659</v>
      </c>
      <c r="RTH253" s="256" t="s">
        <v>659</v>
      </c>
      <c r="RTI253" s="256" t="s">
        <v>659</v>
      </c>
      <c r="RTJ253" s="256" t="s">
        <v>659</v>
      </c>
      <c r="RTK253" s="256" t="s">
        <v>659</v>
      </c>
      <c r="RTL253" s="256" t="s">
        <v>659</v>
      </c>
      <c r="RTM253" s="256" t="s">
        <v>659</v>
      </c>
      <c r="RTN253" s="256" t="s">
        <v>659</v>
      </c>
      <c r="RTO253" s="256" t="s">
        <v>659</v>
      </c>
      <c r="RTP253" s="256" t="s">
        <v>659</v>
      </c>
      <c r="RTQ253" s="256" t="s">
        <v>659</v>
      </c>
      <c r="RTR253" s="256" t="s">
        <v>659</v>
      </c>
      <c r="RTS253" s="256" t="s">
        <v>659</v>
      </c>
      <c r="RTT253" s="256" t="s">
        <v>659</v>
      </c>
      <c r="RTU253" s="256" t="s">
        <v>659</v>
      </c>
      <c r="RTV253" s="256" t="s">
        <v>659</v>
      </c>
      <c r="RTW253" s="256" t="s">
        <v>659</v>
      </c>
      <c r="RTX253" s="256" t="s">
        <v>659</v>
      </c>
      <c r="RTY253" s="256" t="s">
        <v>659</v>
      </c>
      <c r="RTZ253" s="256" t="s">
        <v>659</v>
      </c>
      <c r="RUA253" s="256" t="s">
        <v>659</v>
      </c>
      <c r="RUB253" s="256" t="s">
        <v>659</v>
      </c>
      <c r="RUC253" s="256" t="s">
        <v>659</v>
      </c>
      <c r="RUD253" s="256" t="s">
        <v>659</v>
      </c>
      <c r="RUE253" s="256" t="s">
        <v>659</v>
      </c>
      <c r="RUF253" s="256" t="s">
        <v>659</v>
      </c>
      <c r="RUG253" s="256" t="s">
        <v>659</v>
      </c>
      <c r="RUH253" s="256" t="s">
        <v>659</v>
      </c>
      <c r="RUI253" s="256" t="s">
        <v>659</v>
      </c>
      <c r="RUJ253" s="256" t="s">
        <v>659</v>
      </c>
      <c r="RUK253" s="256" t="s">
        <v>659</v>
      </c>
      <c r="RUL253" s="256" t="s">
        <v>659</v>
      </c>
      <c r="RUM253" s="256" t="s">
        <v>659</v>
      </c>
      <c r="RUN253" s="256" t="s">
        <v>659</v>
      </c>
      <c r="RUO253" s="256" t="s">
        <v>659</v>
      </c>
      <c r="RUP253" s="256" t="s">
        <v>659</v>
      </c>
      <c r="RUQ253" s="256" t="s">
        <v>659</v>
      </c>
      <c r="RUR253" s="256" t="s">
        <v>659</v>
      </c>
      <c r="RUS253" s="256" t="s">
        <v>659</v>
      </c>
      <c r="RUT253" s="256" t="s">
        <v>659</v>
      </c>
      <c r="RUU253" s="256" t="s">
        <v>659</v>
      </c>
      <c r="RUV253" s="256" t="s">
        <v>659</v>
      </c>
      <c r="RUW253" s="256" t="s">
        <v>659</v>
      </c>
      <c r="RUX253" s="256" t="s">
        <v>659</v>
      </c>
      <c r="RUY253" s="256" t="s">
        <v>659</v>
      </c>
      <c r="RUZ253" s="256" t="s">
        <v>659</v>
      </c>
      <c r="RVA253" s="256" t="s">
        <v>659</v>
      </c>
      <c r="RVB253" s="256" t="s">
        <v>659</v>
      </c>
      <c r="RVC253" s="256" t="s">
        <v>659</v>
      </c>
      <c r="RVD253" s="256" t="s">
        <v>659</v>
      </c>
      <c r="RVE253" s="256" t="s">
        <v>659</v>
      </c>
      <c r="RVF253" s="256" t="s">
        <v>659</v>
      </c>
      <c r="RVG253" s="256" t="s">
        <v>659</v>
      </c>
      <c r="RVH253" s="256" t="s">
        <v>659</v>
      </c>
      <c r="RVI253" s="256" t="s">
        <v>659</v>
      </c>
      <c r="RVJ253" s="256" t="s">
        <v>659</v>
      </c>
      <c r="RVK253" s="256" t="s">
        <v>659</v>
      </c>
      <c r="RVL253" s="256" t="s">
        <v>659</v>
      </c>
      <c r="RVM253" s="256" t="s">
        <v>659</v>
      </c>
      <c r="RVN253" s="256" t="s">
        <v>659</v>
      </c>
      <c r="RVO253" s="256" t="s">
        <v>659</v>
      </c>
      <c r="RVP253" s="256" t="s">
        <v>659</v>
      </c>
      <c r="RVQ253" s="256" t="s">
        <v>659</v>
      </c>
      <c r="RVR253" s="256" t="s">
        <v>659</v>
      </c>
      <c r="RVS253" s="256" t="s">
        <v>659</v>
      </c>
      <c r="RVT253" s="256" t="s">
        <v>659</v>
      </c>
      <c r="RVU253" s="256" t="s">
        <v>659</v>
      </c>
      <c r="RVV253" s="256" t="s">
        <v>659</v>
      </c>
      <c r="RVW253" s="256" t="s">
        <v>659</v>
      </c>
      <c r="RVX253" s="256" t="s">
        <v>659</v>
      </c>
      <c r="RVY253" s="256" t="s">
        <v>659</v>
      </c>
      <c r="RVZ253" s="256" t="s">
        <v>659</v>
      </c>
      <c r="RWA253" s="256" t="s">
        <v>659</v>
      </c>
      <c r="RWB253" s="256" t="s">
        <v>659</v>
      </c>
      <c r="RWC253" s="256" t="s">
        <v>659</v>
      </c>
      <c r="RWD253" s="256" t="s">
        <v>659</v>
      </c>
      <c r="RWE253" s="256" t="s">
        <v>659</v>
      </c>
      <c r="RWF253" s="256" t="s">
        <v>659</v>
      </c>
      <c r="RWG253" s="256" t="s">
        <v>659</v>
      </c>
      <c r="RWH253" s="256" t="s">
        <v>659</v>
      </c>
      <c r="RWI253" s="256" t="s">
        <v>659</v>
      </c>
      <c r="RWJ253" s="256" t="s">
        <v>659</v>
      </c>
      <c r="RWK253" s="256" t="s">
        <v>659</v>
      </c>
      <c r="RWL253" s="256" t="s">
        <v>659</v>
      </c>
      <c r="RWM253" s="256" t="s">
        <v>659</v>
      </c>
      <c r="RWN253" s="256" t="s">
        <v>659</v>
      </c>
      <c r="RWO253" s="256" t="s">
        <v>659</v>
      </c>
      <c r="RWP253" s="256" t="s">
        <v>659</v>
      </c>
      <c r="RWQ253" s="256" t="s">
        <v>659</v>
      </c>
      <c r="RWR253" s="256" t="s">
        <v>659</v>
      </c>
      <c r="RWS253" s="256" t="s">
        <v>659</v>
      </c>
      <c r="RWT253" s="256" t="s">
        <v>659</v>
      </c>
      <c r="RWU253" s="256" t="s">
        <v>659</v>
      </c>
      <c r="RWV253" s="256" t="s">
        <v>659</v>
      </c>
      <c r="RWW253" s="256" t="s">
        <v>659</v>
      </c>
      <c r="RWX253" s="256" t="s">
        <v>659</v>
      </c>
      <c r="RWY253" s="256" t="s">
        <v>659</v>
      </c>
      <c r="RWZ253" s="256" t="s">
        <v>659</v>
      </c>
      <c r="RXA253" s="256" t="s">
        <v>659</v>
      </c>
      <c r="RXB253" s="256" t="s">
        <v>659</v>
      </c>
      <c r="RXC253" s="256" t="s">
        <v>659</v>
      </c>
      <c r="RXD253" s="256" t="s">
        <v>659</v>
      </c>
      <c r="RXE253" s="256" t="s">
        <v>659</v>
      </c>
      <c r="RXF253" s="256" t="s">
        <v>659</v>
      </c>
      <c r="RXG253" s="256" t="s">
        <v>659</v>
      </c>
      <c r="RXH253" s="256" t="s">
        <v>659</v>
      </c>
      <c r="RXI253" s="256" t="s">
        <v>659</v>
      </c>
      <c r="RXJ253" s="256" t="s">
        <v>659</v>
      </c>
      <c r="RXK253" s="256" t="s">
        <v>659</v>
      </c>
      <c r="RXL253" s="256" t="s">
        <v>659</v>
      </c>
      <c r="RXM253" s="256" t="s">
        <v>659</v>
      </c>
      <c r="RXN253" s="256" t="s">
        <v>659</v>
      </c>
      <c r="RXO253" s="256" t="s">
        <v>659</v>
      </c>
      <c r="RXP253" s="256" t="s">
        <v>659</v>
      </c>
      <c r="RXQ253" s="256" t="s">
        <v>659</v>
      </c>
      <c r="RXR253" s="256" t="s">
        <v>659</v>
      </c>
      <c r="RXS253" s="256" t="s">
        <v>659</v>
      </c>
      <c r="RXT253" s="256" t="s">
        <v>659</v>
      </c>
      <c r="RXU253" s="256" t="s">
        <v>659</v>
      </c>
      <c r="RXV253" s="256" t="s">
        <v>659</v>
      </c>
      <c r="RXW253" s="256" t="s">
        <v>659</v>
      </c>
      <c r="RXX253" s="256" t="s">
        <v>659</v>
      </c>
      <c r="RXY253" s="256" t="s">
        <v>659</v>
      </c>
      <c r="RXZ253" s="256" t="s">
        <v>659</v>
      </c>
      <c r="RYA253" s="256" t="s">
        <v>659</v>
      </c>
      <c r="RYB253" s="256" t="s">
        <v>659</v>
      </c>
      <c r="RYC253" s="256" t="s">
        <v>659</v>
      </c>
      <c r="RYD253" s="256" t="s">
        <v>659</v>
      </c>
      <c r="RYE253" s="256" t="s">
        <v>659</v>
      </c>
      <c r="RYF253" s="256" t="s">
        <v>659</v>
      </c>
      <c r="RYG253" s="256" t="s">
        <v>659</v>
      </c>
      <c r="RYH253" s="256" t="s">
        <v>659</v>
      </c>
      <c r="RYI253" s="256" t="s">
        <v>659</v>
      </c>
      <c r="RYJ253" s="256" t="s">
        <v>659</v>
      </c>
      <c r="RYK253" s="256" t="s">
        <v>659</v>
      </c>
      <c r="RYL253" s="256" t="s">
        <v>659</v>
      </c>
      <c r="RYM253" s="256" t="s">
        <v>659</v>
      </c>
      <c r="RYN253" s="256" t="s">
        <v>659</v>
      </c>
      <c r="RYO253" s="256" t="s">
        <v>659</v>
      </c>
      <c r="RYP253" s="256" t="s">
        <v>659</v>
      </c>
      <c r="RYQ253" s="256" t="s">
        <v>659</v>
      </c>
      <c r="RYR253" s="256" t="s">
        <v>659</v>
      </c>
      <c r="RYS253" s="256" t="s">
        <v>659</v>
      </c>
      <c r="RYT253" s="256" t="s">
        <v>659</v>
      </c>
      <c r="RYU253" s="256" t="s">
        <v>659</v>
      </c>
      <c r="RYV253" s="256" t="s">
        <v>659</v>
      </c>
      <c r="RYW253" s="256" t="s">
        <v>659</v>
      </c>
      <c r="RYX253" s="256" t="s">
        <v>659</v>
      </c>
      <c r="RYY253" s="256" t="s">
        <v>659</v>
      </c>
      <c r="RYZ253" s="256" t="s">
        <v>659</v>
      </c>
      <c r="RZA253" s="256" t="s">
        <v>659</v>
      </c>
      <c r="RZB253" s="256" t="s">
        <v>659</v>
      </c>
      <c r="RZC253" s="256" t="s">
        <v>659</v>
      </c>
      <c r="RZD253" s="256" t="s">
        <v>659</v>
      </c>
      <c r="RZE253" s="256" t="s">
        <v>659</v>
      </c>
      <c r="RZF253" s="256" t="s">
        <v>659</v>
      </c>
      <c r="RZG253" s="256" t="s">
        <v>659</v>
      </c>
      <c r="RZH253" s="256" t="s">
        <v>659</v>
      </c>
      <c r="RZI253" s="256" t="s">
        <v>659</v>
      </c>
      <c r="RZJ253" s="256" t="s">
        <v>659</v>
      </c>
      <c r="RZK253" s="256" t="s">
        <v>659</v>
      </c>
      <c r="RZL253" s="256" t="s">
        <v>659</v>
      </c>
      <c r="RZM253" s="256" t="s">
        <v>659</v>
      </c>
      <c r="RZN253" s="256" t="s">
        <v>659</v>
      </c>
      <c r="RZO253" s="256" t="s">
        <v>659</v>
      </c>
      <c r="RZP253" s="256" t="s">
        <v>659</v>
      </c>
      <c r="RZQ253" s="256" t="s">
        <v>659</v>
      </c>
      <c r="RZR253" s="256" t="s">
        <v>659</v>
      </c>
      <c r="RZS253" s="256" t="s">
        <v>659</v>
      </c>
      <c r="RZT253" s="256" t="s">
        <v>659</v>
      </c>
      <c r="RZU253" s="256" t="s">
        <v>659</v>
      </c>
      <c r="RZV253" s="256" t="s">
        <v>659</v>
      </c>
      <c r="RZW253" s="256" t="s">
        <v>659</v>
      </c>
      <c r="RZX253" s="256" t="s">
        <v>659</v>
      </c>
      <c r="RZY253" s="256" t="s">
        <v>659</v>
      </c>
      <c r="RZZ253" s="256" t="s">
        <v>659</v>
      </c>
      <c r="SAA253" s="256" t="s">
        <v>659</v>
      </c>
      <c r="SAB253" s="256" t="s">
        <v>659</v>
      </c>
      <c r="SAC253" s="256" t="s">
        <v>659</v>
      </c>
      <c r="SAD253" s="256" t="s">
        <v>659</v>
      </c>
      <c r="SAE253" s="256" t="s">
        <v>659</v>
      </c>
      <c r="SAF253" s="256" t="s">
        <v>659</v>
      </c>
      <c r="SAG253" s="256" t="s">
        <v>659</v>
      </c>
      <c r="SAH253" s="256" t="s">
        <v>659</v>
      </c>
      <c r="SAI253" s="256" t="s">
        <v>659</v>
      </c>
      <c r="SAJ253" s="256" t="s">
        <v>659</v>
      </c>
      <c r="SAK253" s="256" t="s">
        <v>659</v>
      </c>
      <c r="SAL253" s="256" t="s">
        <v>659</v>
      </c>
      <c r="SAM253" s="256" t="s">
        <v>659</v>
      </c>
      <c r="SAN253" s="256" t="s">
        <v>659</v>
      </c>
      <c r="SAO253" s="256" t="s">
        <v>659</v>
      </c>
      <c r="SAP253" s="256" t="s">
        <v>659</v>
      </c>
      <c r="SAQ253" s="256" t="s">
        <v>659</v>
      </c>
      <c r="SAR253" s="256" t="s">
        <v>659</v>
      </c>
      <c r="SAS253" s="256" t="s">
        <v>659</v>
      </c>
      <c r="SAT253" s="256" t="s">
        <v>659</v>
      </c>
      <c r="SAU253" s="256" t="s">
        <v>659</v>
      </c>
      <c r="SAV253" s="256" t="s">
        <v>659</v>
      </c>
      <c r="SAW253" s="256" t="s">
        <v>659</v>
      </c>
      <c r="SAX253" s="256" t="s">
        <v>659</v>
      </c>
      <c r="SAY253" s="256" t="s">
        <v>659</v>
      </c>
      <c r="SAZ253" s="256" t="s">
        <v>659</v>
      </c>
      <c r="SBA253" s="256" t="s">
        <v>659</v>
      </c>
      <c r="SBB253" s="256" t="s">
        <v>659</v>
      </c>
      <c r="SBC253" s="256" t="s">
        <v>659</v>
      </c>
      <c r="SBD253" s="256" t="s">
        <v>659</v>
      </c>
      <c r="SBE253" s="256" t="s">
        <v>659</v>
      </c>
      <c r="SBF253" s="256" t="s">
        <v>659</v>
      </c>
      <c r="SBG253" s="256" t="s">
        <v>659</v>
      </c>
      <c r="SBH253" s="256" t="s">
        <v>659</v>
      </c>
      <c r="SBI253" s="256" t="s">
        <v>659</v>
      </c>
      <c r="SBJ253" s="256" t="s">
        <v>659</v>
      </c>
      <c r="SBK253" s="256" t="s">
        <v>659</v>
      </c>
      <c r="SBL253" s="256" t="s">
        <v>659</v>
      </c>
      <c r="SBM253" s="256" t="s">
        <v>659</v>
      </c>
      <c r="SBN253" s="256" t="s">
        <v>659</v>
      </c>
      <c r="SBO253" s="256" t="s">
        <v>659</v>
      </c>
      <c r="SBP253" s="256" t="s">
        <v>659</v>
      </c>
      <c r="SBQ253" s="256" t="s">
        <v>659</v>
      </c>
      <c r="SBR253" s="256" t="s">
        <v>659</v>
      </c>
      <c r="SBS253" s="256" t="s">
        <v>659</v>
      </c>
      <c r="SBT253" s="256" t="s">
        <v>659</v>
      </c>
      <c r="SBU253" s="256" t="s">
        <v>659</v>
      </c>
      <c r="SBV253" s="256" t="s">
        <v>659</v>
      </c>
      <c r="SBW253" s="256" t="s">
        <v>659</v>
      </c>
      <c r="SBX253" s="256" t="s">
        <v>659</v>
      </c>
      <c r="SBY253" s="256" t="s">
        <v>659</v>
      </c>
      <c r="SBZ253" s="256" t="s">
        <v>659</v>
      </c>
      <c r="SCA253" s="256" t="s">
        <v>659</v>
      </c>
      <c r="SCB253" s="256" t="s">
        <v>659</v>
      </c>
      <c r="SCC253" s="256" t="s">
        <v>659</v>
      </c>
      <c r="SCD253" s="256" t="s">
        <v>659</v>
      </c>
      <c r="SCE253" s="256" t="s">
        <v>659</v>
      </c>
      <c r="SCF253" s="256" t="s">
        <v>659</v>
      </c>
      <c r="SCG253" s="256" t="s">
        <v>659</v>
      </c>
      <c r="SCH253" s="256" t="s">
        <v>659</v>
      </c>
      <c r="SCI253" s="256" t="s">
        <v>659</v>
      </c>
      <c r="SCJ253" s="256" t="s">
        <v>659</v>
      </c>
      <c r="SCK253" s="256" t="s">
        <v>659</v>
      </c>
      <c r="SCL253" s="256" t="s">
        <v>659</v>
      </c>
      <c r="SCM253" s="256" t="s">
        <v>659</v>
      </c>
      <c r="SCN253" s="256" t="s">
        <v>659</v>
      </c>
      <c r="SCO253" s="256" t="s">
        <v>659</v>
      </c>
      <c r="SCP253" s="256" t="s">
        <v>659</v>
      </c>
      <c r="SCQ253" s="256" t="s">
        <v>659</v>
      </c>
      <c r="SCR253" s="256" t="s">
        <v>659</v>
      </c>
      <c r="SCS253" s="256" t="s">
        <v>659</v>
      </c>
      <c r="SCT253" s="256" t="s">
        <v>659</v>
      </c>
      <c r="SCU253" s="256" t="s">
        <v>659</v>
      </c>
      <c r="SCV253" s="256" t="s">
        <v>659</v>
      </c>
      <c r="SCW253" s="256" t="s">
        <v>659</v>
      </c>
      <c r="SCX253" s="256" t="s">
        <v>659</v>
      </c>
      <c r="SCY253" s="256" t="s">
        <v>659</v>
      </c>
      <c r="SCZ253" s="256" t="s">
        <v>659</v>
      </c>
      <c r="SDA253" s="256" t="s">
        <v>659</v>
      </c>
      <c r="SDB253" s="256" t="s">
        <v>659</v>
      </c>
      <c r="SDC253" s="256" t="s">
        <v>659</v>
      </c>
      <c r="SDD253" s="256" t="s">
        <v>659</v>
      </c>
      <c r="SDE253" s="256" t="s">
        <v>659</v>
      </c>
      <c r="SDF253" s="256" t="s">
        <v>659</v>
      </c>
      <c r="SDG253" s="256" t="s">
        <v>659</v>
      </c>
      <c r="SDH253" s="256" t="s">
        <v>659</v>
      </c>
      <c r="SDI253" s="256" t="s">
        <v>659</v>
      </c>
      <c r="SDJ253" s="256" t="s">
        <v>659</v>
      </c>
      <c r="SDK253" s="256" t="s">
        <v>659</v>
      </c>
      <c r="SDL253" s="256" t="s">
        <v>659</v>
      </c>
      <c r="SDM253" s="256" t="s">
        <v>659</v>
      </c>
      <c r="SDN253" s="256" t="s">
        <v>659</v>
      </c>
      <c r="SDO253" s="256" t="s">
        <v>659</v>
      </c>
      <c r="SDP253" s="256" t="s">
        <v>659</v>
      </c>
      <c r="SDQ253" s="256" t="s">
        <v>659</v>
      </c>
      <c r="SDR253" s="256" t="s">
        <v>659</v>
      </c>
      <c r="SDS253" s="256" t="s">
        <v>659</v>
      </c>
      <c r="SDT253" s="256" t="s">
        <v>659</v>
      </c>
      <c r="SDU253" s="256" t="s">
        <v>659</v>
      </c>
      <c r="SDV253" s="256" t="s">
        <v>659</v>
      </c>
      <c r="SDW253" s="256" t="s">
        <v>659</v>
      </c>
      <c r="SDX253" s="256" t="s">
        <v>659</v>
      </c>
      <c r="SDY253" s="256" t="s">
        <v>659</v>
      </c>
      <c r="SDZ253" s="256" t="s">
        <v>659</v>
      </c>
      <c r="SEA253" s="256" t="s">
        <v>659</v>
      </c>
      <c r="SEB253" s="256" t="s">
        <v>659</v>
      </c>
      <c r="SEC253" s="256" t="s">
        <v>659</v>
      </c>
      <c r="SED253" s="256" t="s">
        <v>659</v>
      </c>
      <c r="SEE253" s="256" t="s">
        <v>659</v>
      </c>
      <c r="SEF253" s="256" t="s">
        <v>659</v>
      </c>
      <c r="SEG253" s="256" t="s">
        <v>659</v>
      </c>
      <c r="SEH253" s="256" t="s">
        <v>659</v>
      </c>
      <c r="SEI253" s="256" t="s">
        <v>659</v>
      </c>
      <c r="SEJ253" s="256" t="s">
        <v>659</v>
      </c>
      <c r="SEK253" s="256" t="s">
        <v>659</v>
      </c>
      <c r="SEL253" s="256" t="s">
        <v>659</v>
      </c>
      <c r="SEM253" s="256" t="s">
        <v>659</v>
      </c>
      <c r="SEN253" s="256" t="s">
        <v>659</v>
      </c>
      <c r="SEO253" s="256" t="s">
        <v>659</v>
      </c>
      <c r="SEP253" s="256" t="s">
        <v>659</v>
      </c>
      <c r="SEQ253" s="256" t="s">
        <v>659</v>
      </c>
      <c r="SER253" s="256" t="s">
        <v>659</v>
      </c>
      <c r="SES253" s="256" t="s">
        <v>659</v>
      </c>
      <c r="SET253" s="256" t="s">
        <v>659</v>
      </c>
      <c r="SEU253" s="256" t="s">
        <v>659</v>
      </c>
      <c r="SEV253" s="256" t="s">
        <v>659</v>
      </c>
      <c r="SEW253" s="256" t="s">
        <v>659</v>
      </c>
      <c r="SEX253" s="256" t="s">
        <v>659</v>
      </c>
      <c r="SEY253" s="256" t="s">
        <v>659</v>
      </c>
      <c r="SEZ253" s="256" t="s">
        <v>659</v>
      </c>
      <c r="SFA253" s="256" t="s">
        <v>659</v>
      </c>
      <c r="SFB253" s="256" t="s">
        <v>659</v>
      </c>
      <c r="SFC253" s="256" t="s">
        <v>659</v>
      </c>
      <c r="SFD253" s="256" t="s">
        <v>659</v>
      </c>
      <c r="SFE253" s="256" t="s">
        <v>659</v>
      </c>
      <c r="SFF253" s="256" t="s">
        <v>659</v>
      </c>
      <c r="SFG253" s="256" t="s">
        <v>659</v>
      </c>
      <c r="SFH253" s="256" t="s">
        <v>659</v>
      </c>
      <c r="SFI253" s="256" t="s">
        <v>659</v>
      </c>
      <c r="SFJ253" s="256" t="s">
        <v>659</v>
      </c>
      <c r="SFK253" s="256" t="s">
        <v>659</v>
      </c>
      <c r="SFL253" s="256" t="s">
        <v>659</v>
      </c>
      <c r="SFM253" s="256" t="s">
        <v>659</v>
      </c>
      <c r="SFN253" s="256" t="s">
        <v>659</v>
      </c>
      <c r="SFO253" s="256" t="s">
        <v>659</v>
      </c>
      <c r="SFP253" s="256" t="s">
        <v>659</v>
      </c>
      <c r="SFQ253" s="256" t="s">
        <v>659</v>
      </c>
      <c r="SFR253" s="256" t="s">
        <v>659</v>
      </c>
      <c r="SFS253" s="256" t="s">
        <v>659</v>
      </c>
      <c r="SFT253" s="256" t="s">
        <v>659</v>
      </c>
      <c r="SFU253" s="256" t="s">
        <v>659</v>
      </c>
      <c r="SFV253" s="256" t="s">
        <v>659</v>
      </c>
      <c r="SFW253" s="256" t="s">
        <v>659</v>
      </c>
      <c r="SFX253" s="256" t="s">
        <v>659</v>
      </c>
      <c r="SFY253" s="256" t="s">
        <v>659</v>
      </c>
      <c r="SFZ253" s="256" t="s">
        <v>659</v>
      </c>
      <c r="SGA253" s="256" t="s">
        <v>659</v>
      </c>
      <c r="SGB253" s="256" t="s">
        <v>659</v>
      </c>
      <c r="SGC253" s="256" t="s">
        <v>659</v>
      </c>
      <c r="SGD253" s="256" t="s">
        <v>659</v>
      </c>
      <c r="SGE253" s="256" t="s">
        <v>659</v>
      </c>
      <c r="SGF253" s="256" t="s">
        <v>659</v>
      </c>
      <c r="SGG253" s="256" t="s">
        <v>659</v>
      </c>
      <c r="SGH253" s="256" t="s">
        <v>659</v>
      </c>
      <c r="SGI253" s="256" t="s">
        <v>659</v>
      </c>
      <c r="SGJ253" s="256" t="s">
        <v>659</v>
      </c>
      <c r="SGK253" s="256" t="s">
        <v>659</v>
      </c>
      <c r="SGL253" s="256" t="s">
        <v>659</v>
      </c>
      <c r="SGM253" s="256" t="s">
        <v>659</v>
      </c>
      <c r="SGN253" s="256" t="s">
        <v>659</v>
      </c>
      <c r="SGO253" s="256" t="s">
        <v>659</v>
      </c>
      <c r="SGP253" s="256" t="s">
        <v>659</v>
      </c>
      <c r="SGQ253" s="256" t="s">
        <v>659</v>
      </c>
      <c r="SGR253" s="256" t="s">
        <v>659</v>
      </c>
      <c r="SGS253" s="256" t="s">
        <v>659</v>
      </c>
      <c r="SGT253" s="256" t="s">
        <v>659</v>
      </c>
      <c r="SGU253" s="256" t="s">
        <v>659</v>
      </c>
      <c r="SGV253" s="256" t="s">
        <v>659</v>
      </c>
      <c r="SGW253" s="256" t="s">
        <v>659</v>
      </c>
      <c r="SGX253" s="256" t="s">
        <v>659</v>
      </c>
      <c r="SGY253" s="256" t="s">
        <v>659</v>
      </c>
      <c r="SGZ253" s="256" t="s">
        <v>659</v>
      </c>
      <c r="SHA253" s="256" t="s">
        <v>659</v>
      </c>
      <c r="SHB253" s="256" t="s">
        <v>659</v>
      </c>
      <c r="SHC253" s="256" t="s">
        <v>659</v>
      </c>
      <c r="SHD253" s="256" t="s">
        <v>659</v>
      </c>
      <c r="SHE253" s="256" t="s">
        <v>659</v>
      </c>
      <c r="SHF253" s="256" t="s">
        <v>659</v>
      </c>
      <c r="SHG253" s="256" t="s">
        <v>659</v>
      </c>
      <c r="SHH253" s="256" t="s">
        <v>659</v>
      </c>
      <c r="SHI253" s="256" t="s">
        <v>659</v>
      </c>
      <c r="SHJ253" s="256" t="s">
        <v>659</v>
      </c>
      <c r="SHK253" s="256" t="s">
        <v>659</v>
      </c>
      <c r="SHL253" s="256" t="s">
        <v>659</v>
      </c>
      <c r="SHM253" s="256" t="s">
        <v>659</v>
      </c>
      <c r="SHN253" s="256" t="s">
        <v>659</v>
      </c>
      <c r="SHO253" s="256" t="s">
        <v>659</v>
      </c>
      <c r="SHP253" s="256" t="s">
        <v>659</v>
      </c>
      <c r="SHQ253" s="256" t="s">
        <v>659</v>
      </c>
      <c r="SHR253" s="256" t="s">
        <v>659</v>
      </c>
      <c r="SHS253" s="256" t="s">
        <v>659</v>
      </c>
      <c r="SHT253" s="256" t="s">
        <v>659</v>
      </c>
      <c r="SHU253" s="256" t="s">
        <v>659</v>
      </c>
      <c r="SHV253" s="256" t="s">
        <v>659</v>
      </c>
      <c r="SHW253" s="256" t="s">
        <v>659</v>
      </c>
      <c r="SHX253" s="256" t="s">
        <v>659</v>
      </c>
      <c r="SHY253" s="256" t="s">
        <v>659</v>
      </c>
      <c r="SHZ253" s="256" t="s">
        <v>659</v>
      </c>
      <c r="SIA253" s="256" t="s">
        <v>659</v>
      </c>
      <c r="SIB253" s="256" t="s">
        <v>659</v>
      </c>
      <c r="SIC253" s="256" t="s">
        <v>659</v>
      </c>
      <c r="SID253" s="256" t="s">
        <v>659</v>
      </c>
      <c r="SIE253" s="256" t="s">
        <v>659</v>
      </c>
      <c r="SIF253" s="256" t="s">
        <v>659</v>
      </c>
      <c r="SIG253" s="256" t="s">
        <v>659</v>
      </c>
      <c r="SIH253" s="256" t="s">
        <v>659</v>
      </c>
      <c r="SII253" s="256" t="s">
        <v>659</v>
      </c>
      <c r="SIJ253" s="256" t="s">
        <v>659</v>
      </c>
      <c r="SIK253" s="256" t="s">
        <v>659</v>
      </c>
      <c r="SIL253" s="256" t="s">
        <v>659</v>
      </c>
      <c r="SIM253" s="256" t="s">
        <v>659</v>
      </c>
      <c r="SIN253" s="256" t="s">
        <v>659</v>
      </c>
      <c r="SIO253" s="256" t="s">
        <v>659</v>
      </c>
      <c r="SIP253" s="256" t="s">
        <v>659</v>
      </c>
      <c r="SIQ253" s="256" t="s">
        <v>659</v>
      </c>
      <c r="SIR253" s="256" t="s">
        <v>659</v>
      </c>
      <c r="SIS253" s="256" t="s">
        <v>659</v>
      </c>
      <c r="SIT253" s="256" t="s">
        <v>659</v>
      </c>
      <c r="SIU253" s="256" t="s">
        <v>659</v>
      </c>
      <c r="SIV253" s="256" t="s">
        <v>659</v>
      </c>
      <c r="SIW253" s="256" t="s">
        <v>659</v>
      </c>
      <c r="SIX253" s="256" t="s">
        <v>659</v>
      </c>
      <c r="SIY253" s="256" t="s">
        <v>659</v>
      </c>
      <c r="SIZ253" s="256" t="s">
        <v>659</v>
      </c>
      <c r="SJA253" s="256" t="s">
        <v>659</v>
      </c>
      <c r="SJB253" s="256" t="s">
        <v>659</v>
      </c>
      <c r="SJC253" s="256" t="s">
        <v>659</v>
      </c>
      <c r="SJD253" s="256" t="s">
        <v>659</v>
      </c>
      <c r="SJE253" s="256" t="s">
        <v>659</v>
      </c>
      <c r="SJF253" s="256" t="s">
        <v>659</v>
      </c>
      <c r="SJG253" s="256" t="s">
        <v>659</v>
      </c>
      <c r="SJH253" s="256" t="s">
        <v>659</v>
      </c>
      <c r="SJI253" s="256" t="s">
        <v>659</v>
      </c>
      <c r="SJJ253" s="256" t="s">
        <v>659</v>
      </c>
      <c r="SJK253" s="256" t="s">
        <v>659</v>
      </c>
      <c r="SJL253" s="256" t="s">
        <v>659</v>
      </c>
      <c r="SJM253" s="256" t="s">
        <v>659</v>
      </c>
      <c r="SJN253" s="256" t="s">
        <v>659</v>
      </c>
      <c r="SJO253" s="256" t="s">
        <v>659</v>
      </c>
      <c r="SJP253" s="256" t="s">
        <v>659</v>
      </c>
      <c r="SJQ253" s="256" t="s">
        <v>659</v>
      </c>
      <c r="SJR253" s="256" t="s">
        <v>659</v>
      </c>
      <c r="SJS253" s="256" t="s">
        <v>659</v>
      </c>
      <c r="SJT253" s="256" t="s">
        <v>659</v>
      </c>
      <c r="SJU253" s="256" t="s">
        <v>659</v>
      </c>
      <c r="SJV253" s="256" t="s">
        <v>659</v>
      </c>
      <c r="SJW253" s="256" t="s">
        <v>659</v>
      </c>
      <c r="SJX253" s="256" t="s">
        <v>659</v>
      </c>
      <c r="SJY253" s="256" t="s">
        <v>659</v>
      </c>
      <c r="SJZ253" s="256" t="s">
        <v>659</v>
      </c>
      <c r="SKA253" s="256" t="s">
        <v>659</v>
      </c>
      <c r="SKB253" s="256" t="s">
        <v>659</v>
      </c>
      <c r="SKC253" s="256" t="s">
        <v>659</v>
      </c>
      <c r="SKD253" s="256" t="s">
        <v>659</v>
      </c>
      <c r="SKE253" s="256" t="s">
        <v>659</v>
      </c>
      <c r="SKF253" s="256" t="s">
        <v>659</v>
      </c>
      <c r="SKG253" s="256" t="s">
        <v>659</v>
      </c>
      <c r="SKH253" s="256" t="s">
        <v>659</v>
      </c>
      <c r="SKI253" s="256" t="s">
        <v>659</v>
      </c>
      <c r="SKJ253" s="256" t="s">
        <v>659</v>
      </c>
      <c r="SKK253" s="256" t="s">
        <v>659</v>
      </c>
      <c r="SKL253" s="256" t="s">
        <v>659</v>
      </c>
      <c r="SKM253" s="256" t="s">
        <v>659</v>
      </c>
      <c r="SKN253" s="256" t="s">
        <v>659</v>
      </c>
      <c r="SKO253" s="256" t="s">
        <v>659</v>
      </c>
      <c r="SKP253" s="256" t="s">
        <v>659</v>
      </c>
      <c r="SKQ253" s="256" t="s">
        <v>659</v>
      </c>
      <c r="SKR253" s="256" t="s">
        <v>659</v>
      </c>
      <c r="SKS253" s="256" t="s">
        <v>659</v>
      </c>
      <c r="SKT253" s="256" t="s">
        <v>659</v>
      </c>
      <c r="SKU253" s="256" t="s">
        <v>659</v>
      </c>
      <c r="SKV253" s="256" t="s">
        <v>659</v>
      </c>
      <c r="SKW253" s="256" t="s">
        <v>659</v>
      </c>
      <c r="SKX253" s="256" t="s">
        <v>659</v>
      </c>
      <c r="SKY253" s="256" t="s">
        <v>659</v>
      </c>
      <c r="SKZ253" s="256" t="s">
        <v>659</v>
      </c>
      <c r="SLA253" s="256" t="s">
        <v>659</v>
      </c>
      <c r="SLB253" s="256" t="s">
        <v>659</v>
      </c>
      <c r="SLC253" s="256" t="s">
        <v>659</v>
      </c>
      <c r="SLD253" s="256" t="s">
        <v>659</v>
      </c>
      <c r="SLE253" s="256" t="s">
        <v>659</v>
      </c>
      <c r="SLF253" s="256" t="s">
        <v>659</v>
      </c>
      <c r="SLG253" s="256" t="s">
        <v>659</v>
      </c>
      <c r="SLH253" s="256" t="s">
        <v>659</v>
      </c>
      <c r="SLI253" s="256" t="s">
        <v>659</v>
      </c>
      <c r="SLJ253" s="256" t="s">
        <v>659</v>
      </c>
      <c r="SLK253" s="256" t="s">
        <v>659</v>
      </c>
      <c r="SLL253" s="256" t="s">
        <v>659</v>
      </c>
      <c r="SLM253" s="256" t="s">
        <v>659</v>
      </c>
      <c r="SLN253" s="256" t="s">
        <v>659</v>
      </c>
      <c r="SLO253" s="256" t="s">
        <v>659</v>
      </c>
      <c r="SLP253" s="256" t="s">
        <v>659</v>
      </c>
      <c r="SLQ253" s="256" t="s">
        <v>659</v>
      </c>
      <c r="SLR253" s="256" t="s">
        <v>659</v>
      </c>
      <c r="SLS253" s="256" t="s">
        <v>659</v>
      </c>
      <c r="SLT253" s="256" t="s">
        <v>659</v>
      </c>
      <c r="SLU253" s="256" t="s">
        <v>659</v>
      </c>
      <c r="SLV253" s="256" t="s">
        <v>659</v>
      </c>
      <c r="SLW253" s="256" t="s">
        <v>659</v>
      </c>
      <c r="SLX253" s="256" t="s">
        <v>659</v>
      </c>
      <c r="SLY253" s="256" t="s">
        <v>659</v>
      </c>
      <c r="SLZ253" s="256" t="s">
        <v>659</v>
      </c>
      <c r="SMA253" s="256" t="s">
        <v>659</v>
      </c>
      <c r="SMB253" s="256" t="s">
        <v>659</v>
      </c>
      <c r="SMC253" s="256" t="s">
        <v>659</v>
      </c>
      <c r="SMD253" s="256" t="s">
        <v>659</v>
      </c>
      <c r="SME253" s="256" t="s">
        <v>659</v>
      </c>
      <c r="SMF253" s="256" t="s">
        <v>659</v>
      </c>
      <c r="SMG253" s="256" t="s">
        <v>659</v>
      </c>
      <c r="SMH253" s="256" t="s">
        <v>659</v>
      </c>
      <c r="SMI253" s="256" t="s">
        <v>659</v>
      </c>
      <c r="SMJ253" s="256" t="s">
        <v>659</v>
      </c>
      <c r="SMK253" s="256" t="s">
        <v>659</v>
      </c>
      <c r="SML253" s="256" t="s">
        <v>659</v>
      </c>
      <c r="SMM253" s="256" t="s">
        <v>659</v>
      </c>
      <c r="SMN253" s="256" t="s">
        <v>659</v>
      </c>
      <c r="SMO253" s="256" t="s">
        <v>659</v>
      </c>
      <c r="SMP253" s="256" t="s">
        <v>659</v>
      </c>
      <c r="SMQ253" s="256" t="s">
        <v>659</v>
      </c>
      <c r="SMR253" s="256" t="s">
        <v>659</v>
      </c>
      <c r="SMS253" s="256" t="s">
        <v>659</v>
      </c>
      <c r="SMT253" s="256" t="s">
        <v>659</v>
      </c>
      <c r="SMU253" s="256" t="s">
        <v>659</v>
      </c>
      <c r="SMV253" s="256" t="s">
        <v>659</v>
      </c>
      <c r="SMW253" s="256" t="s">
        <v>659</v>
      </c>
      <c r="SMX253" s="256" t="s">
        <v>659</v>
      </c>
      <c r="SMY253" s="256" t="s">
        <v>659</v>
      </c>
      <c r="SMZ253" s="256" t="s">
        <v>659</v>
      </c>
      <c r="SNA253" s="256" t="s">
        <v>659</v>
      </c>
      <c r="SNB253" s="256" t="s">
        <v>659</v>
      </c>
      <c r="SNC253" s="256" t="s">
        <v>659</v>
      </c>
      <c r="SND253" s="256" t="s">
        <v>659</v>
      </c>
      <c r="SNE253" s="256" t="s">
        <v>659</v>
      </c>
      <c r="SNF253" s="256" t="s">
        <v>659</v>
      </c>
      <c r="SNG253" s="256" t="s">
        <v>659</v>
      </c>
      <c r="SNH253" s="256" t="s">
        <v>659</v>
      </c>
      <c r="SNI253" s="256" t="s">
        <v>659</v>
      </c>
      <c r="SNJ253" s="256" t="s">
        <v>659</v>
      </c>
      <c r="SNK253" s="256" t="s">
        <v>659</v>
      </c>
      <c r="SNL253" s="256" t="s">
        <v>659</v>
      </c>
      <c r="SNM253" s="256" t="s">
        <v>659</v>
      </c>
      <c r="SNN253" s="256" t="s">
        <v>659</v>
      </c>
      <c r="SNO253" s="256" t="s">
        <v>659</v>
      </c>
      <c r="SNP253" s="256" t="s">
        <v>659</v>
      </c>
      <c r="SNQ253" s="256" t="s">
        <v>659</v>
      </c>
      <c r="SNR253" s="256" t="s">
        <v>659</v>
      </c>
      <c r="SNS253" s="256" t="s">
        <v>659</v>
      </c>
      <c r="SNT253" s="256" t="s">
        <v>659</v>
      </c>
      <c r="SNU253" s="256" t="s">
        <v>659</v>
      </c>
      <c r="SNV253" s="256" t="s">
        <v>659</v>
      </c>
      <c r="SNW253" s="256" t="s">
        <v>659</v>
      </c>
      <c r="SNX253" s="256" t="s">
        <v>659</v>
      </c>
      <c r="SNY253" s="256" t="s">
        <v>659</v>
      </c>
      <c r="SNZ253" s="256" t="s">
        <v>659</v>
      </c>
      <c r="SOA253" s="256" t="s">
        <v>659</v>
      </c>
      <c r="SOB253" s="256" t="s">
        <v>659</v>
      </c>
      <c r="SOC253" s="256" t="s">
        <v>659</v>
      </c>
      <c r="SOD253" s="256" t="s">
        <v>659</v>
      </c>
      <c r="SOE253" s="256" t="s">
        <v>659</v>
      </c>
      <c r="SOF253" s="256" t="s">
        <v>659</v>
      </c>
      <c r="SOG253" s="256" t="s">
        <v>659</v>
      </c>
      <c r="SOH253" s="256" t="s">
        <v>659</v>
      </c>
      <c r="SOI253" s="256" t="s">
        <v>659</v>
      </c>
      <c r="SOJ253" s="256" t="s">
        <v>659</v>
      </c>
      <c r="SOK253" s="256" t="s">
        <v>659</v>
      </c>
      <c r="SOL253" s="256" t="s">
        <v>659</v>
      </c>
      <c r="SOM253" s="256" t="s">
        <v>659</v>
      </c>
      <c r="SON253" s="256" t="s">
        <v>659</v>
      </c>
      <c r="SOO253" s="256" t="s">
        <v>659</v>
      </c>
      <c r="SOP253" s="256" t="s">
        <v>659</v>
      </c>
      <c r="SOQ253" s="256" t="s">
        <v>659</v>
      </c>
      <c r="SOR253" s="256" t="s">
        <v>659</v>
      </c>
      <c r="SOS253" s="256" t="s">
        <v>659</v>
      </c>
      <c r="SOT253" s="256" t="s">
        <v>659</v>
      </c>
      <c r="SOU253" s="256" t="s">
        <v>659</v>
      </c>
      <c r="SOV253" s="256" t="s">
        <v>659</v>
      </c>
      <c r="SOW253" s="256" t="s">
        <v>659</v>
      </c>
      <c r="SOX253" s="256" t="s">
        <v>659</v>
      </c>
      <c r="SOY253" s="256" t="s">
        <v>659</v>
      </c>
      <c r="SOZ253" s="256" t="s">
        <v>659</v>
      </c>
      <c r="SPA253" s="256" t="s">
        <v>659</v>
      </c>
      <c r="SPB253" s="256" t="s">
        <v>659</v>
      </c>
      <c r="SPC253" s="256" t="s">
        <v>659</v>
      </c>
      <c r="SPD253" s="256" t="s">
        <v>659</v>
      </c>
      <c r="SPE253" s="256" t="s">
        <v>659</v>
      </c>
      <c r="SPF253" s="256" t="s">
        <v>659</v>
      </c>
      <c r="SPG253" s="256" t="s">
        <v>659</v>
      </c>
      <c r="SPH253" s="256" t="s">
        <v>659</v>
      </c>
      <c r="SPI253" s="256" t="s">
        <v>659</v>
      </c>
      <c r="SPJ253" s="256" t="s">
        <v>659</v>
      </c>
      <c r="SPK253" s="256" t="s">
        <v>659</v>
      </c>
      <c r="SPL253" s="256" t="s">
        <v>659</v>
      </c>
      <c r="SPM253" s="256" t="s">
        <v>659</v>
      </c>
      <c r="SPN253" s="256" t="s">
        <v>659</v>
      </c>
      <c r="SPO253" s="256" t="s">
        <v>659</v>
      </c>
      <c r="SPP253" s="256" t="s">
        <v>659</v>
      </c>
      <c r="SPQ253" s="256" t="s">
        <v>659</v>
      </c>
      <c r="SPR253" s="256" t="s">
        <v>659</v>
      </c>
      <c r="SPS253" s="256" t="s">
        <v>659</v>
      </c>
      <c r="SPT253" s="256" t="s">
        <v>659</v>
      </c>
      <c r="SPU253" s="256" t="s">
        <v>659</v>
      </c>
      <c r="SPV253" s="256" t="s">
        <v>659</v>
      </c>
      <c r="SPW253" s="256" t="s">
        <v>659</v>
      </c>
      <c r="SPX253" s="256" t="s">
        <v>659</v>
      </c>
      <c r="SPY253" s="256" t="s">
        <v>659</v>
      </c>
      <c r="SPZ253" s="256" t="s">
        <v>659</v>
      </c>
      <c r="SQA253" s="256" t="s">
        <v>659</v>
      </c>
      <c r="SQB253" s="256" t="s">
        <v>659</v>
      </c>
      <c r="SQC253" s="256" t="s">
        <v>659</v>
      </c>
      <c r="SQD253" s="256" t="s">
        <v>659</v>
      </c>
      <c r="SQE253" s="256" t="s">
        <v>659</v>
      </c>
      <c r="SQF253" s="256" t="s">
        <v>659</v>
      </c>
      <c r="SQG253" s="256" t="s">
        <v>659</v>
      </c>
      <c r="SQH253" s="256" t="s">
        <v>659</v>
      </c>
      <c r="SQI253" s="256" t="s">
        <v>659</v>
      </c>
      <c r="SQJ253" s="256" t="s">
        <v>659</v>
      </c>
      <c r="SQK253" s="256" t="s">
        <v>659</v>
      </c>
      <c r="SQL253" s="256" t="s">
        <v>659</v>
      </c>
      <c r="SQM253" s="256" t="s">
        <v>659</v>
      </c>
      <c r="SQN253" s="256" t="s">
        <v>659</v>
      </c>
      <c r="SQO253" s="256" t="s">
        <v>659</v>
      </c>
      <c r="SQP253" s="256" t="s">
        <v>659</v>
      </c>
      <c r="SQQ253" s="256" t="s">
        <v>659</v>
      </c>
      <c r="SQR253" s="256" t="s">
        <v>659</v>
      </c>
      <c r="SQS253" s="256" t="s">
        <v>659</v>
      </c>
      <c r="SQT253" s="256" t="s">
        <v>659</v>
      </c>
      <c r="SQU253" s="256" t="s">
        <v>659</v>
      </c>
      <c r="SQV253" s="256" t="s">
        <v>659</v>
      </c>
      <c r="SQW253" s="256" t="s">
        <v>659</v>
      </c>
      <c r="SQX253" s="256" t="s">
        <v>659</v>
      </c>
      <c r="SQY253" s="256" t="s">
        <v>659</v>
      </c>
      <c r="SQZ253" s="256" t="s">
        <v>659</v>
      </c>
      <c r="SRA253" s="256" t="s">
        <v>659</v>
      </c>
      <c r="SRB253" s="256" t="s">
        <v>659</v>
      </c>
      <c r="SRC253" s="256" t="s">
        <v>659</v>
      </c>
      <c r="SRD253" s="256" t="s">
        <v>659</v>
      </c>
      <c r="SRE253" s="256" t="s">
        <v>659</v>
      </c>
      <c r="SRF253" s="256" t="s">
        <v>659</v>
      </c>
      <c r="SRG253" s="256" t="s">
        <v>659</v>
      </c>
      <c r="SRH253" s="256" t="s">
        <v>659</v>
      </c>
      <c r="SRI253" s="256" t="s">
        <v>659</v>
      </c>
      <c r="SRJ253" s="256" t="s">
        <v>659</v>
      </c>
      <c r="SRK253" s="256" t="s">
        <v>659</v>
      </c>
      <c r="SRL253" s="256" t="s">
        <v>659</v>
      </c>
      <c r="SRM253" s="256" t="s">
        <v>659</v>
      </c>
      <c r="SRN253" s="256" t="s">
        <v>659</v>
      </c>
      <c r="SRO253" s="256" t="s">
        <v>659</v>
      </c>
      <c r="SRP253" s="256" t="s">
        <v>659</v>
      </c>
      <c r="SRQ253" s="256" t="s">
        <v>659</v>
      </c>
      <c r="SRR253" s="256" t="s">
        <v>659</v>
      </c>
      <c r="SRS253" s="256" t="s">
        <v>659</v>
      </c>
      <c r="SRT253" s="256" t="s">
        <v>659</v>
      </c>
      <c r="SRU253" s="256" t="s">
        <v>659</v>
      </c>
      <c r="SRV253" s="256" t="s">
        <v>659</v>
      </c>
      <c r="SRW253" s="256" t="s">
        <v>659</v>
      </c>
      <c r="SRX253" s="256" t="s">
        <v>659</v>
      </c>
      <c r="SRY253" s="256" t="s">
        <v>659</v>
      </c>
      <c r="SRZ253" s="256" t="s">
        <v>659</v>
      </c>
      <c r="SSA253" s="256" t="s">
        <v>659</v>
      </c>
      <c r="SSB253" s="256" t="s">
        <v>659</v>
      </c>
      <c r="SSC253" s="256" t="s">
        <v>659</v>
      </c>
      <c r="SSD253" s="256" t="s">
        <v>659</v>
      </c>
      <c r="SSE253" s="256" t="s">
        <v>659</v>
      </c>
      <c r="SSF253" s="256" t="s">
        <v>659</v>
      </c>
      <c r="SSG253" s="256" t="s">
        <v>659</v>
      </c>
      <c r="SSH253" s="256" t="s">
        <v>659</v>
      </c>
      <c r="SSI253" s="256" t="s">
        <v>659</v>
      </c>
      <c r="SSJ253" s="256" t="s">
        <v>659</v>
      </c>
      <c r="SSK253" s="256" t="s">
        <v>659</v>
      </c>
      <c r="SSL253" s="256" t="s">
        <v>659</v>
      </c>
      <c r="SSM253" s="256" t="s">
        <v>659</v>
      </c>
      <c r="SSN253" s="256" t="s">
        <v>659</v>
      </c>
      <c r="SSO253" s="256" t="s">
        <v>659</v>
      </c>
      <c r="SSP253" s="256" t="s">
        <v>659</v>
      </c>
      <c r="SSQ253" s="256" t="s">
        <v>659</v>
      </c>
      <c r="SSR253" s="256" t="s">
        <v>659</v>
      </c>
      <c r="SSS253" s="256" t="s">
        <v>659</v>
      </c>
      <c r="SST253" s="256" t="s">
        <v>659</v>
      </c>
      <c r="SSU253" s="256" t="s">
        <v>659</v>
      </c>
      <c r="SSV253" s="256" t="s">
        <v>659</v>
      </c>
      <c r="SSW253" s="256" t="s">
        <v>659</v>
      </c>
      <c r="SSX253" s="256" t="s">
        <v>659</v>
      </c>
      <c r="SSY253" s="256" t="s">
        <v>659</v>
      </c>
      <c r="SSZ253" s="256" t="s">
        <v>659</v>
      </c>
      <c r="STA253" s="256" t="s">
        <v>659</v>
      </c>
      <c r="STB253" s="256" t="s">
        <v>659</v>
      </c>
      <c r="STC253" s="256" t="s">
        <v>659</v>
      </c>
      <c r="STD253" s="256" t="s">
        <v>659</v>
      </c>
      <c r="STE253" s="256" t="s">
        <v>659</v>
      </c>
      <c r="STF253" s="256" t="s">
        <v>659</v>
      </c>
      <c r="STG253" s="256" t="s">
        <v>659</v>
      </c>
      <c r="STH253" s="256" t="s">
        <v>659</v>
      </c>
      <c r="STI253" s="256" t="s">
        <v>659</v>
      </c>
      <c r="STJ253" s="256" t="s">
        <v>659</v>
      </c>
      <c r="STK253" s="256" t="s">
        <v>659</v>
      </c>
      <c r="STL253" s="256" t="s">
        <v>659</v>
      </c>
      <c r="STM253" s="256" t="s">
        <v>659</v>
      </c>
      <c r="STN253" s="256" t="s">
        <v>659</v>
      </c>
      <c r="STO253" s="256" t="s">
        <v>659</v>
      </c>
      <c r="STP253" s="256" t="s">
        <v>659</v>
      </c>
      <c r="STQ253" s="256" t="s">
        <v>659</v>
      </c>
      <c r="STR253" s="256" t="s">
        <v>659</v>
      </c>
      <c r="STS253" s="256" t="s">
        <v>659</v>
      </c>
      <c r="STT253" s="256" t="s">
        <v>659</v>
      </c>
      <c r="STU253" s="256" t="s">
        <v>659</v>
      </c>
      <c r="STV253" s="256" t="s">
        <v>659</v>
      </c>
      <c r="STW253" s="256" t="s">
        <v>659</v>
      </c>
      <c r="STX253" s="256" t="s">
        <v>659</v>
      </c>
      <c r="STY253" s="256" t="s">
        <v>659</v>
      </c>
      <c r="STZ253" s="256" t="s">
        <v>659</v>
      </c>
      <c r="SUA253" s="256" t="s">
        <v>659</v>
      </c>
      <c r="SUB253" s="256" t="s">
        <v>659</v>
      </c>
      <c r="SUC253" s="256" t="s">
        <v>659</v>
      </c>
      <c r="SUD253" s="256" t="s">
        <v>659</v>
      </c>
      <c r="SUE253" s="256" t="s">
        <v>659</v>
      </c>
      <c r="SUF253" s="256" t="s">
        <v>659</v>
      </c>
      <c r="SUG253" s="256" t="s">
        <v>659</v>
      </c>
      <c r="SUH253" s="256" t="s">
        <v>659</v>
      </c>
      <c r="SUI253" s="256" t="s">
        <v>659</v>
      </c>
      <c r="SUJ253" s="256" t="s">
        <v>659</v>
      </c>
      <c r="SUK253" s="256" t="s">
        <v>659</v>
      </c>
      <c r="SUL253" s="256" t="s">
        <v>659</v>
      </c>
      <c r="SUM253" s="256" t="s">
        <v>659</v>
      </c>
      <c r="SUN253" s="256" t="s">
        <v>659</v>
      </c>
      <c r="SUO253" s="256" t="s">
        <v>659</v>
      </c>
      <c r="SUP253" s="256" t="s">
        <v>659</v>
      </c>
      <c r="SUQ253" s="256" t="s">
        <v>659</v>
      </c>
      <c r="SUR253" s="256" t="s">
        <v>659</v>
      </c>
      <c r="SUS253" s="256" t="s">
        <v>659</v>
      </c>
      <c r="SUT253" s="256" t="s">
        <v>659</v>
      </c>
      <c r="SUU253" s="256" t="s">
        <v>659</v>
      </c>
      <c r="SUV253" s="256" t="s">
        <v>659</v>
      </c>
      <c r="SUW253" s="256" t="s">
        <v>659</v>
      </c>
      <c r="SUX253" s="256" t="s">
        <v>659</v>
      </c>
      <c r="SUY253" s="256" t="s">
        <v>659</v>
      </c>
      <c r="SUZ253" s="256" t="s">
        <v>659</v>
      </c>
      <c r="SVA253" s="256" t="s">
        <v>659</v>
      </c>
      <c r="SVB253" s="256" t="s">
        <v>659</v>
      </c>
      <c r="SVC253" s="256" t="s">
        <v>659</v>
      </c>
      <c r="SVD253" s="256" t="s">
        <v>659</v>
      </c>
      <c r="SVE253" s="256" t="s">
        <v>659</v>
      </c>
      <c r="SVF253" s="256" t="s">
        <v>659</v>
      </c>
      <c r="SVG253" s="256" t="s">
        <v>659</v>
      </c>
      <c r="SVH253" s="256" t="s">
        <v>659</v>
      </c>
      <c r="SVI253" s="256" t="s">
        <v>659</v>
      </c>
      <c r="SVJ253" s="256" t="s">
        <v>659</v>
      </c>
      <c r="SVK253" s="256" t="s">
        <v>659</v>
      </c>
      <c r="SVL253" s="256" t="s">
        <v>659</v>
      </c>
      <c r="SVM253" s="256" t="s">
        <v>659</v>
      </c>
      <c r="SVN253" s="256" t="s">
        <v>659</v>
      </c>
      <c r="SVO253" s="256" t="s">
        <v>659</v>
      </c>
      <c r="SVP253" s="256" t="s">
        <v>659</v>
      </c>
      <c r="SVQ253" s="256" t="s">
        <v>659</v>
      </c>
      <c r="SVR253" s="256" t="s">
        <v>659</v>
      </c>
      <c r="SVS253" s="256" t="s">
        <v>659</v>
      </c>
      <c r="SVT253" s="256" t="s">
        <v>659</v>
      </c>
      <c r="SVU253" s="256" t="s">
        <v>659</v>
      </c>
      <c r="SVV253" s="256" t="s">
        <v>659</v>
      </c>
      <c r="SVW253" s="256" t="s">
        <v>659</v>
      </c>
      <c r="SVX253" s="256" t="s">
        <v>659</v>
      </c>
      <c r="SVY253" s="256" t="s">
        <v>659</v>
      </c>
      <c r="SVZ253" s="256" t="s">
        <v>659</v>
      </c>
      <c r="SWA253" s="256" t="s">
        <v>659</v>
      </c>
      <c r="SWB253" s="256" t="s">
        <v>659</v>
      </c>
      <c r="SWC253" s="256" t="s">
        <v>659</v>
      </c>
      <c r="SWD253" s="256" t="s">
        <v>659</v>
      </c>
      <c r="SWE253" s="256" t="s">
        <v>659</v>
      </c>
      <c r="SWF253" s="256" t="s">
        <v>659</v>
      </c>
      <c r="SWG253" s="256" t="s">
        <v>659</v>
      </c>
      <c r="SWH253" s="256" t="s">
        <v>659</v>
      </c>
      <c r="SWI253" s="256" t="s">
        <v>659</v>
      </c>
      <c r="SWJ253" s="256" t="s">
        <v>659</v>
      </c>
      <c r="SWK253" s="256" t="s">
        <v>659</v>
      </c>
      <c r="SWL253" s="256" t="s">
        <v>659</v>
      </c>
      <c r="SWM253" s="256" t="s">
        <v>659</v>
      </c>
      <c r="SWN253" s="256" t="s">
        <v>659</v>
      </c>
      <c r="SWO253" s="256" t="s">
        <v>659</v>
      </c>
      <c r="SWP253" s="256" t="s">
        <v>659</v>
      </c>
      <c r="SWQ253" s="256" t="s">
        <v>659</v>
      </c>
      <c r="SWR253" s="256" t="s">
        <v>659</v>
      </c>
      <c r="SWS253" s="256" t="s">
        <v>659</v>
      </c>
      <c r="SWT253" s="256" t="s">
        <v>659</v>
      </c>
      <c r="SWU253" s="256" t="s">
        <v>659</v>
      </c>
      <c r="SWV253" s="256" t="s">
        <v>659</v>
      </c>
      <c r="SWW253" s="256" t="s">
        <v>659</v>
      </c>
      <c r="SWX253" s="256" t="s">
        <v>659</v>
      </c>
      <c r="SWY253" s="256" t="s">
        <v>659</v>
      </c>
      <c r="SWZ253" s="256" t="s">
        <v>659</v>
      </c>
      <c r="SXA253" s="256" t="s">
        <v>659</v>
      </c>
      <c r="SXB253" s="256" t="s">
        <v>659</v>
      </c>
      <c r="SXC253" s="256" t="s">
        <v>659</v>
      </c>
      <c r="SXD253" s="256" t="s">
        <v>659</v>
      </c>
      <c r="SXE253" s="256" t="s">
        <v>659</v>
      </c>
      <c r="SXF253" s="256" t="s">
        <v>659</v>
      </c>
      <c r="SXG253" s="256" t="s">
        <v>659</v>
      </c>
      <c r="SXH253" s="256" t="s">
        <v>659</v>
      </c>
      <c r="SXI253" s="256" t="s">
        <v>659</v>
      </c>
      <c r="SXJ253" s="256" t="s">
        <v>659</v>
      </c>
      <c r="SXK253" s="256" t="s">
        <v>659</v>
      </c>
      <c r="SXL253" s="256" t="s">
        <v>659</v>
      </c>
      <c r="SXM253" s="256" t="s">
        <v>659</v>
      </c>
      <c r="SXN253" s="256" t="s">
        <v>659</v>
      </c>
      <c r="SXO253" s="256" t="s">
        <v>659</v>
      </c>
      <c r="SXP253" s="256" t="s">
        <v>659</v>
      </c>
      <c r="SXQ253" s="256" t="s">
        <v>659</v>
      </c>
      <c r="SXR253" s="256" t="s">
        <v>659</v>
      </c>
      <c r="SXS253" s="256" t="s">
        <v>659</v>
      </c>
      <c r="SXT253" s="256" t="s">
        <v>659</v>
      </c>
      <c r="SXU253" s="256" t="s">
        <v>659</v>
      </c>
      <c r="SXV253" s="256" t="s">
        <v>659</v>
      </c>
      <c r="SXW253" s="256" t="s">
        <v>659</v>
      </c>
      <c r="SXX253" s="256" t="s">
        <v>659</v>
      </c>
      <c r="SXY253" s="256" t="s">
        <v>659</v>
      </c>
      <c r="SXZ253" s="256" t="s">
        <v>659</v>
      </c>
      <c r="SYA253" s="256" t="s">
        <v>659</v>
      </c>
      <c r="SYB253" s="256" t="s">
        <v>659</v>
      </c>
      <c r="SYC253" s="256" t="s">
        <v>659</v>
      </c>
      <c r="SYD253" s="256" t="s">
        <v>659</v>
      </c>
      <c r="SYE253" s="256" t="s">
        <v>659</v>
      </c>
      <c r="SYF253" s="256" t="s">
        <v>659</v>
      </c>
      <c r="SYG253" s="256" t="s">
        <v>659</v>
      </c>
      <c r="SYH253" s="256" t="s">
        <v>659</v>
      </c>
      <c r="SYI253" s="256" t="s">
        <v>659</v>
      </c>
      <c r="SYJ253" s="256" t="s">
        <v>659</v>
      </c>
      <c r="SYK253" s="256" t="s">
        <v>659</v>
      </c>
      <c r="SYL253" s="256" t="s">
        <v>659</v>
      </c>
      <c r="SYM253" s="256" t="s">
        <v>659</v>
      </c>
      <c r="SYN253" s="256" t="s">
        <v>659</v>
      </c>
      <c r="SYO253" s="256" t="s">
        <v>659</v>
      </c>
      <c r="SYP253" s="256" t="s">
        <v>659</v>
      </c>
      <c r="SYQ253" s="256" t="s">
        <v>659</v>
      </c>
      <c r="SYR253" s="256" t="s">
        <v>659</v>
      </c>
      <c r="SYS253" s="256" t="s">
        <v>659</v>
      </c>
      <c r="SYT253" s="256" t="s">
        <v>659</v>
      </c>
      <c r="SYU253" s="256" t="s">
        <v>659</v>
      </c>
      <c r="SYV253" s="256" t="s">
        <v>659</v>
      </c>
      <c r="SYW253" s="256" t="s">
        <v>659</v>
      </c>
      <c r="SYX253" s="256" t="s">
        <v>659</v>
      </c>
      <c r="SYY253" s="256" t="s">
        <v>659</v>
      </c>
      <c r="SYZ253" s="256" t="s">
        <v>659</v>
      </c>
      <c r="SZA253" s="256" t="s">
        <v>659</v>
      </c>
      <c r="SZB253" s="256" t="s">
        <v>659</v>
      </c>
      <c r="SZC253" s="256" t="s">
        <v>659</v>
      </c>
      <c r="SZD253" s="256" t="s">
        <v>659</v>
      </c>
      <c r="SZE253" s="256" t="s">
        <v>659</v>
      </c>
      <c r="SZF253" s="256" t="s">
        <v>659</v>
      </c>
      <c r="SZG253" s="256" t="s">
        <v>659</v>
      </c>
      <c r="SZH253" s="256" t="s">
        <v>659</v>
      </c>
      <c r="SZI253" s="256" t="s">
        <v>659</v>
      </c>
      <c r="SZJ253" s="256" t="s">
        <v>659</v>
      </c>
      <c r="SZK253" s="256" t="s">
        <v>659</v>
      </c>
      <c r="SZL253" s="256" t="s">
        <v>659</v>
      </c>
      <c r="SZM253" s="256" t="s">
        <v>659</v>
      </c>
      <c r="SZN253" s="256" t="s">
        <v>659</v>
      </c>
      <c r="SZO253" s="256" t="s">
        <v>659</v>
      </c>
      <c r="SZP253" s="256" t="s">
        <v>659</v>
      </c>
      <c r="SZQ253" s="256" t="s">
        <v>659</v>
      </c>
      <c r="SZR253" s="256" t="s">
        <v>659</v>
      </c>
      <c r="SZS253" s="256" t="s">
        <v>659</v>
      </c>
      <c r="SZT253" s="256" t="s">
        <v>659</v>
      </c>
      <c r="SZU253" s="256" t="s">
        <v>659</v>
      </c>
      <c r="SZV253" s="256" t="s">
        <v>659</v>
      </c>
      <c r="SZW253" s="256" t="s">
        <v>659</v>
      </c>
      <c r="SZX253" s="256" t="s">
        <v>659</v>
      </c>
      <c r="SZY253" s="256" t="s">
        <v>659</v>
      </c>
      <c r="SZZ253" s="256" t="s">
        <v>659</v>
      </c>
      <c r="TAA253" s="256" t="s">
        <v>659</v>
      </c>
      <c r="TAB253" s="256" t="s">
        <v>659</v>
      </c>
      <c r="TAC253" s="256" t="s">
        <v>659</v>
      </c>
      <c r="TAD253" s="256" t="s">
        <v>659</v>
      </c>
      <c r="TAE253" s="256" t="s">
        <v>659</v>
      </c>
      <c r="TAF253" s="256" t="s">
        <v>659</v>
      </c>
      <c r="TAG253" s="256" t="s">
        <v>659</v>
      </c>
      <c r="TAH253" s="256" t="s">
        <v>659</v>
      </c>
      <c r="TAI253" s="256" t="s">
        <v>659</v>
      </c>
      <c r="TAJ253" s="256" t="s">
        <v>659</v>
      </c>
      <c r="TAK253" s="256" t="s">
        <v>659</v>
      </c>
      <c r="TAL253" s="256" t="s">
        <v>659</v>
      </c>
      <c r="TAM253" s="256" t="s">
        <v>659</v>
      </c>
      <c r="TAN253" s="256" t="s">
        <v>659</v>
      </c>
      <c r="TAO253" s="256" t="s">
        <v>659</v>
      </c>
      <c r="TAP253" s="256" t="s">
        <v>659</v>
      </c>
      <c r="TAQ253" s="256" t="s">
        <v>659</v>
      </c>
      <c r="TAR253" s="256" t="s">
        <v>659</v>
      </c>
      <c r="TAS253" s="256" t="s">
        <v>659</v>
      </c>
      <c r="TAT253" s="256" t="s">
        <v>659</v>
      </c>
      <c r="TAU253" s="256" t="s">
        <v>659</v>
      </c>
      <c r="TAV253" s="256" t="s">
        <v>659</v>
      </c>
      <c r="TAW253" s="256" t="s">
        <v>659</v>
      </c>
      <c r="TAX253" s="256" t="s">
        <v>659</v>
      </c>
      <c r="TAY253" s="256" t="s">
        <v>659</v>
      </c>
      <c r="TAZ253" s="256" t="s">
        <v>659</v>
      </c>
      <c r="TBA253" s="256" t="s">
        <v>659</v>
      </c>
      <c r="TBB253" s="256" t="s">
        <v>659</v>
      </c>
      <c r="TBC253" s="256" t="s">
        <v>659</v>
      </c>
      <c r="TBD253" s="256" t="s">
        <v>659</v>
      </c>
      <c r="TBE253" s="256" t="s">
        <v>659</v>
      </c>
      <c r="TBF253" s="256" t="s">
        <v>659</v>
      </c>
      <c r="TBG253" s="256" t="s">
        <v>659</v>
      </c>
      <c r="TBH253" s="256" t="s">
        <v>659</v>
      </c>
      <c r="TBI253" s="256" t="s">
        <v>659</v>
      </c>
      <c r="TBJ253" s="256" t="s">
        <v>659</v>
      </c>
      <c r="TBK253" s="256" t="s">
        <v>659</v>
      </c>
      <c r="TBL253" s="256" t="s">
        <v>659</v>
      </c>
      <c r="TBM253" s="256" t="s">
        <v>659</v>
      </c>
      <c r="TBN253" s="256" t="s">
        <v>659</v>
      </c>
      <c r="TBO253" s="256" t="s">
        <v>659</v>
      </c>
      <c r="TBP253" s="256" t="s">
        <v>659</v>
      </c>
      <c r="TBQ253" s="256" t="s">
        <v>659</v>
      </c>
      <c r="TBR253" s="256" t="s">
        <v>659</v>
      </c>
      <c r="TBS253" s="256" t="s">
        <v>659</v>
      </c>
      <c r="TBT253" s="256" t="s">
        <v>659</v>
      </c>
      <c r="TBU253" s="256" t="s">
        <v>659</v>
      </c>
      <c r="TBV253" s="256" t="s">
        <v>659</v>
      </c>
      <c r="TBW253" s="256" t="s">
        <v>659</v>
      </c>
      <c r="TBX253" s="256" t="s">
        <v>659</v>
      </c>
      <c r="TBY253" s="256" t="s">
        <v>659</v>
      </c>
      <c r="TBZ253" s="256" t="s">
        <v>659</v>
      </c>
      <c r="TCA253" s="256" t="s">
        <v>659</v>
      </c>
      <c r="TCB253" s="256" t="s">
        <v>659</v>
      </c>
      <c r="TCC253" s="256" t="s">
        <v>659</v>
      </c>
      <c r="TCD253" s="256" t="s">
        <v>659</v>
      </c>
      <c r="TCE253" s="256" t="s">
        <v>659</v>
      </c>
      <c r="TCF253" s="256" t="s">
        <v>659</v>
      </c>
      <c r="TCG253" s="256" t="s">
        <v>659</v>
      </c>
      <c r="TCH253" s="256" t="s">
        <v>659</v>
      </c>
      <c r="TCI253" s="256" t="s">
        <v>659</v>
      </c>
      <c r="TCJ253" s="256" t="s">
        <v>659</v>
      </c>
      <c r="TCK253" s="256" t="s">
        <v>659</v>
      </c>
      <c r="TCL253" s="256" t="s">
        <v>659</v>
      </c>
      <c r="TCM253" s="256" t="s">
        <v>659</v>
      </c>
      <c r="TCN253" s="256" t="s">
        <v>659</v>
      </c>
      <c r="TCO253" s="256" t="s">
        <v>659</v>
      </c>
      <c r="TCP253" s="256" t="s">
        <v>659</v>
      </c>
      <c r="TCQ253" s="256" t="s">
        <v>659</v>
      </c>
      <c r="TCR253" s="256" t="s">
        <v>659</v>
      </c>
      <c r="TCS253" s="256" t="s">
        <v>659</v>
      </c>
      <c r="TCT253" s="256" t="s">
        <v>659</v>
      </c>
      <c r="TCU253" s="256" t="s">
        <v>659</v>
      </c>
      <c r="TCV253" s="256" t="s">
        <v>659</v>
      </c>
      <c r="TCW253" s="256" t="s">
        <v>659</v>
      </c>
      <c r="TCX253" s="256" t="s">
        <v>659</v>
      </c>
      <c r="TCY253" s="256" t="s">
        <v>659</v>
      </c>
      <c r="TCZ253" s="256" t="s">
        <v>659</v>
      </c>
      <c r="TDA253" s="256" t="s">
        <v>659</v>
      </c>
      <c r="TDB253" s="256" t="s">
        <v>659</v>
      </c>
      <c r="TDC253" s="256" t="s">
        <v>659</v>
      </c>
      <c r="TDD253" s="256" t="s">
        <v>659</v>
      </c>
      <c r="TDE253" s="256" t="s">
        <v>659</v>
      </c>
      <c r="TDF253" s="256" t="s">
        <v>659</v>
      </c>
      <c r="TDG253" s="256" t="s">
        <v>659</v>
      </c>
      <c r="TDH253" s="256" t="s">
        <v>659</v>
      </c>
      <c r="TDI253" s="256" t="s">
        <v>659</v>
      </c>
      <c r="TDJ253" s="256" t="s">
        <v>659</v>
      </c>
      <c r="TDK253" s="256" t="s">
        <v>659</v>
      </c>
      <c r="TDL253" s="256" t="s">
        <v>659</v>
      </c>
      <c r="TDM253" s="256" t="s">
        <v>659</v>
      </c>
      <c r="TDN253" s="256" t="s">
        <v>659</v>
      </c>
      <c r="TDO253" s="256" t="s">
        <v>659</v>
      </c>
      <c r="TDP253" s="256" t="s">
        <v>659</v>
      </c>
      <c r="TDQ253" s="256" t="s">
        <v>659</v>
      </c>
      <c r="TDR253" s="256" t="s">
        <v>659</v>
      </c>
      <c r="TDS253" s="256" t="s">
        <v>659</v>
      </c>
      <c r="TDT253" s="256" t="s">
        <v>659</v>
      </c>
      <c r="TDU253" s="256" t="s">
        <v>659</v>
      </c>
      <c r="TDV253" s="256" t="s">
        <v>659</v>
      </c>
      <c r="TDW253" s="256" t="s">
        <v>659</v>
      </c>
      <c r="TDX253" s="256" t="s">
        <v>659</v>
      </c>
      <c r="TDY253" s="256" t="s">
        <v>659</v>
      </c>
      <c r="TDZ253" s="256" t="s">
        <v>659</v>
      </c>
      <c r="TEA253" s="256" t="s">
        <v>659</v>
      </c>
      <c r="TEB253" s="256" t="s">
        <v>659</v>
      </c>
      <c r="TEC253" s="256" t="s">
        <v>659</v>
      </c>
      <c r="TED253" s="256" t="s">
        <v>659</v>
      </c>
      <c r="TEE253" s="256" t="s">
        <v>659</v>
      </c>
      <c r="TEF253" s="256" t="s">
        <v>659</v>
      </c>
      <c r="TEG253" s="256" t="s">
        <v>659</v>
      </c>
      <c r="TEH253" s="256" t="s">
        <v>659</v>
      </c>
      <c r="TEI253" s="256" t="s">
        <v>659</v>
      </c>
      <c r="TEJ253" s="256" t="s">
        <v>659</v>
      </c>
      <c r="TEK253" s="256" t="s">
        <v>659</v>
      </c>
      <c r="TEL253" s="256" t="s">
        <v>659</v>
      </c>
      <c r="TEM253" s="256" t="s">
        <v>659</v>
      </c>
      <c r="TEN253" s="256" t="s">
        <v>659</v>
      </c>
      <c r="TEO253" s="256" t="s">
        <v>659</v>
      </c>
      <c r="TEP253" s="256" t="s">
        <v>659</v>
      </c>
      <c r="TEQ253" s="256" t="s">
        <v>659</v>
      </c>
      <c r="TER253" s="256" t="s">
        <v>659</v>
      </c>
      <c r="TES253" s="256" t="s">
        <v>659</v>
      </c>
      <c r="TET253" s="256" t="s">
        <v>659</v>
      </c>
      <c r="TEU253" s="256" t="s">
        <v>659</v>
      </c>
      <c r="TEV253" s="256" t="s">
        <v>659</v>
      </c>
      <c r="TEW253" s="256" t="s">
        <v>659</v>
      </c>
      <c r="TEX253" s="256" t="s">
        <v>659</v>
      </c>
      <c r="TEY253" s="256" t="s">
        <v>659</v>
      </c>
      <c r="TEZ253" s="256" t="s">
        <v>659</v>
      </c>
      <c r="TFA253" s="256" t="s">
        <v>659</v>
      </c>
      <c r="TFB253" s="256" t="s">
        <v>659</v>
      </c>
      <c r="TFC253" s="256" t="s">
        <v>659</v>
      </c>
      <c r="TFD253" s="256" t="s">
        <v>659</v>
      </c>
      <c r="TFE253" s="256" t="s">
        <v>659</v>
      </c>
      <c r="TFF253" s="256" t="s">
        <v>659</v>
      </c>
      <c r="TFG253" s="256" t="s">
        <v>659</v>
      </c>
      <c r="TFH253" s="256" t="s">
        <v>659</v>
      </c>
      <c r="TFI253" s="256" t="s">
        <v>659</v>
      </c>
      <c r="TFJ253" s="256" t="s">
        <v>659</v>
      </c>
      <c r="TFK253" s="256" t="s">
        <v>659</v>
      </c>
      <c r="TFL253" s="256" t="s">
        <v>659</v>
      </c>
      <c r="TFM253" s="256" t="s">
        <v>659</v>
      </c>
      <c r="TFN253" s="256" t="s">
        <v>659</v>
      </c>
      <c r="TFO253" s="256" t="s">
        <v>659</v>
      </c>
      <c r="TFP253" s="256" t="s">
        <v>659</v>
      </c>
      <c r="TFQ253" s="256" t="s">
        <v>659</v>
      </c>
      <c r="TFR253" s="256" t="s">
        <v>659</v>
      </c>
      <c r="TFS253" s="256" t="s">
        <v>659</v>
      </c>
      <c r="TFT253" s="256" t="s">
        <v>659</v>
      </c>
      <c r="TFU253" s="256" t="s">
        <v>659</v>
      </c>
      <c r="TFV253" s="256" t="s">
        <v>659</v>
      </c>
      <c r="TFW253" s="256" t="s">
        <v>659</v>
      </c>
      <c r="TFX253" s="256" t="s">
        <v>659</v>
      </c>
      <c r="TFY253" s="256" t="s">
        <v>659</v>
      </c>
      <c r="TFZ253" s="256" t="s">
        <v>659</v>
      </c>
      <c r="TGA253" s="256" t="s">
        <v>659</v>
      </c>
      <c r="TGB253" s="256" t="s">
        <v>659</v>
      </c>
      <c r="TGC253" s="256" t="s">
        <v>659</v>
      </c>
      <c r="TGD253" s="256" t="s">
        <v>659</v>
      </c>
      <c r="TGE253" s="256" t="s">
        <v>659</v>
      </c>
      <c r="TGF253" s="256" t="s">
        <v>659</v>
      </c>
      <c r="TGG253" s="256" t="s">
        <v>659</v>
      </c>
      <c r="TGH253" s="256" t="s">
        <v>659</v>
      </c>
      <c r="TGI253" s="256" t="s">
        <v>659</v>
      </c>
      <c r="TGJ253" s="256" t="s">
        <v>659</v>
      </c>
      <c r="TGK253" s="256" t="s">
        <v>659</v>
      </c>
      <c r="TGL253" s="256" t="s">
        <v>659</v>
      </c>
      <c r="TGM253" s="256" t="s">
        <v>659</v>
      </c>
      <c r="TGN253" s="256" t="s">
        <v>659</v>
      </c>
      <c r="TGO253" s="256" t="s">
        <v>659</v>
      </c>
      <c r="TGP253" s="256" t="s">
        <v>659</v>
      </c>
      <c r="TGQ253" s="256" t="s">
        <v>659</v>
      </c>
      <c r="TGR253" s="256" t="s">
        <v>659</v>
      </c>
      <c r="TGS253" s="256" t="s">
        <v>659</v>
      </c>
      <c r="TGT253" s="256" t="s">
        <v>659</v>
      </c>
      <c r="TGU253" s="256" t="s">
        <v>659</v>
      </c>
      <c r="TGV253" s="256" t="s">
        <v>659</v>
      </c>
      <c r="TGW253" s="256" t="s">
        <v>659</v>
      </c>
      <c r="TGX253" s="256" t="s">
        <v>659</v>
      </c>
      <c r="TGY253" s="256" t="s">
        <v>659</v>
      </c>
      <c r="TGZ253" s="256" t="s">
        <v>659</v>
      </c>
      <c r="THA253" s="256" t="s">
        <v>659</v>
      </c>
      <c r="THB253" s="256" t="s">
        <v>659</v>
      </c>
      <c r="THC253" s="256" t="s">
        <v>659</v>
      </c>
      <c r="THD253" s="256" t="s">
        <v>659</v>
      </c>
      <c r="THE253" s="256" t="s">
        <v>659</v>
      </c>
      <c r="THF253" s="256" t="s">
        <v>659</v>
      </c>
      <c r="THG253" s="256" t="s">
        <v>659</v>
      </c>
      <c r="THH253" s="256" t="s">
        <v>659</v>
      </c>
      <c r="THI253" s="256" t="s">
        <v>659</v>
      </c>
      <c r="THJ253" s="256" t="s">
        <v>659</v>
      </c>
      <c r="THK253" s="256" t="s">
        <v>659</v>
      </c>
      <c r="THL253" s="256" t="s">
        <v>659</v>
      </c>
      <c r="THM253" s="256" t="s">
        <v>659</v>
      </c>
      <c r="THN253" s="256" t="s">
        <v>659</v>
      </c>
      <c r="THO253" s="256" t="s">
        <v>659</v>
      </c>
      <c r="THP253" s="256" t="s">
        <v>659</v>
      </c>
      <c r="THQ253" s="256" t="s">
        <v>659</v>
      </c>
      <c r="THR253" s="256" t="s">
        <v>659</v>
      </c>
      <c r="THS253" s="256" t="s">
        <v>659</v>
      </c>
      <c r="THT253" s="256" t="s">
        <v>659</v>
      </c>
      <c r="THU253" s="256" t="s">
        <v>659</v>
      </c>
      <c r="THV253" s="256" t="s">
        <v>659</v>
      </c>
      <c r="THW253" s="256" t="s">
        <v>659</v>
      </c>
      <c r="THX253" s="256" t="s">
        <v>659</v>
      </c>
      <c r="THY253" s="256" t="s">
        <v>659</v>
      </c>
      <c r="THZ253" s="256" t="s">
        <v>659</v>
      </c>
      <c r="TIA253" s="256" t="s">
        <v>659</v>
      </c>
      <c r="TIB253" s="256" t="s">
        <v>659</v>
      </c>
      <c r="TIC253" s="256" t="s">
        <v>659</v>
      </c>
      <c r="TID253" s="256" t="s">
        <v>659</v>
      </c>
      <c r="TIE253" s="256" t="s">
        <v>659</v>
      </c>
      <c r="TIF253" s="256" t="s">
        <v>659</v>
      </c>
      <c r="TIG253" s="256" t="s">
        <v>659</v>
      </c>
      <c r="TIH253" s="256" t="s">
        <v>659</v>
      </c>
      <c r="TII253" s="256" t="s">
        <v>659</v>
      </c>
      <c r="TIJ253" s="256" t="s">
        <v>659</v>
      </c>
      <c r="TIK253" s="256" t="s">
        <v>659</v>
      </c>
      <c r="TIL253" s="256" t="s">
        <v>659</v>
      </c>
      <c r="TIM253" s="256" t="s">
        <v>659</v>
      </c>
      <c r="TIN253" s="256" t="s">
        <v>659</v>
      </c>
      <c r="TIO253" s="256" t="s">
        <v>659</v>
      </c>
      <c r="TIP253" s="256" t="s">
        <v>659</v>
      </c>
      <c r="TIQ253" s="256" t="s">
        <v>659</v>
      </c>
      <c r="TIR253" s="256" t="s">
        <v>659</v>
      </c>
      <c r="TIS253" s="256" t="s">
        <v>659</v>
      </c>
      <c r="TIT253" s="256" t="s">
        <v>659</v>
      </c>
      <c r="TIU253" s="256" t="s">
        <v>659</v>
      </c>
      <c r="TIV253" s="256" t="s">
        <v>659</v>
      </c>
      <c r="TIW253" s="256" t="s">
        <v>659</v>
      </c>
      <c r="TIX253" s="256" t="s">
        <v>659</v>
      </c>
      <c r="TIY253" s="256" t="s">
        <v>659</v>
      </c>
      <c r="TIZ253" s="256" t="s">
        <v>659</v>
      </c>
      <c r="TJA253" s="256" t="s">
        <v>659</v>
      </c>
      <c r="TJB253" s="256" t="s">
        <v>659</v>
      </c>
      <c r="TJC253" s="256" t="s">
        <v>659</v>
      </c>
      <c r="TJD253" s="256" t="s">
        <v>659</v>
      </c>
      <c r="TJE253" s="256" t="s">
        <v>659</v>
      </c>
      <c r="TJF253" s="256" t="s">
        <v>659</v>
      </c>
      <c r="TJG253" s="256" t="s">
        <v>659</v>
      </c>
      <c r="TJH253" s="256" t="s">
        <v>659</v>
      </c>
      <c r="TJI253" s="256" t="s">
        <v>659</v>
      </c>
      <c r="TJJ253" s="256" t="s">
        <v>659</v>
      </c>
      <c r="TJK253" s="256" t="s">
        <v>659</v>
      </c>
      <c r="TJL253" s="256" t="s">
        <v>659</v>
      </c>
      <c r="TJM253" s="256" t="s">
        <v>659</v>
      </c>
      <c r="TJN253" s="256" t="s">
        <v>659</v>
      </c>
      <c r="TJO253" s="256" t="s">
        <v>659</v>
      </c>
      <c r="TJP253" s="256" t="s">
        <v>659</v>
      </c>
      <c r="TJQ253" s="256" t="s">
        <v>659</v>
      </c>
      <c r="TJR253" s="256" t="s">
        <v>659</v>
      </c>
      <c r="TJS253" s="256" t="s">
        <v>659</v>
      </c>
      <c r="TJT253" s="256" t="s">
        <v>659</v>
      </c>
      <c r="TJU253" s="256" t="s">
        <v>659</v>
      </c>
      <c r="TJV253" s="256" t="s">
        <v>659</v>
      </c>
      <c r="TJW253" s="256" t="s">
        <v>659</v>
      </c>
      <c r="TJX253" s="256" t="s">
        <v>659</v>
      </c>
      <c r="TJY253" s="256" t="s">
        <v>659</v>
      </c>
      <c r="TJZ253" s="256" t="s">
        <v>659</v>
      </c>
      <c r="TKA253" s="256" t="s">
        <v>659</v>
      </c>
      <c r="TKB253" s="256" t="s">
        <v>659</v>
      </c>
      <c r="TKC253" s="256" t="s">
        <v>659</v>
      </c>
      <c r="TKD253" s="256" t="s">
        <v>659</v>
      </c>
      <c r="TKE253" s="256" t="s">
        <v>659</v>
      </c>
      <c r="TKF253" s="256" t="s">
        <v>659</v>
      </c>
      <c r="TKG253" s="256" t="s">
        <v>659</v>
      </c>
      <c r="TKH253" s="256" t="s">
        <v>659</v>
      </c>
      <c r="TKI253" s="256" t="s">
        <v>659</v>
      </c>
      <c r="TKJ253" s="256" t="s">
        <v>659</v>
      </c>
      <c r="TKK253" s="256" t="s">
        <v>659</v>
      </c>
      <c r="TKL253" s="256" t="s">
        <v>659</v>
      </c>
      <c r="TKM253" s="256" t="s">
        <v>659</v>
      </c>
      <c r="TKN253" s="256" t="s">
        <v>659</v>
      </c>
      <c r="TKO253" s="256" t="s">
        <v>659</v>
      </c>
      <c r="TKP253" s="256" t="s">
        <v>659</v>
      </c>
      <c r="TKQ253" s="256" t="s">
        <v>659</v>
      </c>
      <c r="TKR253" s="256" t="s">
        <v>659</v>
      </c>
      <c r="TKS253" s="256" t="s">
        <v>659</v>
      </c>
      <c r="TKT253" s="256" t="s">
        <v>659</v>
      </c>
      <c r="TKU253" s="256" t="s">
        <v>659</v>
      </c>
      <c r="TKV253" s="256" t="s">
        <v>659</v>
      </c>
      <c r="TKW253" s="256" t="s">
        <v>659</v>
      </c>
      <c r="TKX253" s="256" t="s">
        <v>659</v>
      </c>
      <c r="TKY253" s="256" t="s">
        <v>659</v>
      </c>
      <c r="TKZ253" s="256" t="s">
        <v>659</v>
      </c>
      <c r="TLA253" s="256" t="s">
        <v>659</v>
      </c>
      <c r="TLB253" s="256" t="s">
        <v>659</v>
      </c>
      <c r="TLC253" s="256" t="s">
        <v>659</v>
      </c>
      <c r="TLD253" s="256" t="s">
        <v>659</v>
      </c>
      <c r="TLE253" s="256" t="s">
        <v>659</v>
      </c>
      <c r="TLF253" s="256" t="s">
        <v>659</v>
      </c>
      <c r="TLG253" s="256" t="s">
        <v>659</v>
      </c>
      <c r="TLH253" s="256" t="s">
        <v>659</v>
      </c>
      <c r="TLI253" s="256" t="s">
        <v>659</v>
      </c>
      <c r="TLJ253" s="256" t="s">
        <v>659</v>
      </c>
      <c r="TLK253" s="256" t="s">
        <v>659</v>
      </c>
      <c r="TLL253" s="256" t="s">
        <v>659</v>
      </c>
      <c r="TLM253" s="256" t="s">
        <v>659</v>
      </c>
      <c r="TLN253" s="256" t="s">
        <v>659</v>
      </c>
      <c r="TLO253" s="256" t="s">
        <v>659</v>
      </c>
      <c r="TLP253" s="256" t="s">
        <v>659</v>
      </c>
      <c r="TLQ253" s="256" t="s">
        <v>659</v>
      </c>
      <c r="TLR253" s="256" t="s">
        <v>659</v>
      </c>
      <c r="TLS253" s="256" t="s">
        <v>659</v>
      </c>
      <c r="TLT253" s="256" t="s">
        <v>659</v>
      </c>
      <c r="TLU253" s="256" t="s">
        <v>659</v>
      </c>
      <c r="TLV253" s="256" t="s">
        <v>659</v>
      </c>
      <c r="TLW253" s="256" t="s">
        <v>659</v>
      </c>
      <c r="TLX253" s="256" t="s">
        <v>659</v>
      </c>
      <c r="TLY253" s="256" t="s">
        <v>659</v>
      </c>
      <c r="TLZ253" s="256" t="s">
        <v>659</v>
      </c>
      <c r="TMA253" s="256" t="s">
        <v>659</v>
      </c>
      <c r="TMB253" s="256" t="s">
        <v>659</v>
      </c>
      <c r="TMC253" s="256" t="s">
        <v>659</v>
      </c>
      <c r="TMD253" s="256" t="s">
        <v>659</v>
      </c>
      <c r="TME253" s="256" t="s">
        <v>659</v>
      </c>
      <c r="TMF253" s="256" t="s">
        <v>659</v>
      </c>
      <c r="TMG253" s="256" t="s">
        <v>659</v>
      </c>
      <c r="TMH253" s="256" t="s">
        <v>659</v>
      </c>
      <c r="TMI253" s="256" t="s">
        <v>659</v>
      </c>
      <c r="TMJ253" s="256" t="s">
        <v>659</v>
      </c>
      <c r="TMK253" s="256" t="s">
        <v>659</v>
      </c>
      <c r="TML253" s="256" t="s">
        <v>659</v>
      </c>
      <c r="TMM253" s="256" t="s">
        <v>659</v>
      </c>
      <c r="TMN253" s="256" t="s">
        <v>659</v>
      </c>
      <c r="TMO253" s="256" t="s">
        <v>659</v>
      </c>
      <c r="TMP253" s="256" t="s">
        <v>659</v>
      </c>
      <c r="TMQ253" s="256" t="s">
        <v>659</v>
      </c>
      <c r="TMR253" s="256" t="s">
        <v>659</v>
      </c>
      <c r="TMS253" s="256" t="s">
        <v>659</v>
      </c>
      <c r="TMT253" s="256" t="s">
        <v>659</v>
      </c>
      <c r="TMU253" s="256" t="s">
        <v>659</v>
      </c>
      <c r="TMV253" s="256" t="s">
        <v>659</v>
      </c>
      <c r="TMW253" s="256" t="s">
        <v>659</v>
      </c>
      <c r="TMX253" s="256" t="s">
        <v>659</v>
      </c>
      <c r="TMY253" s="256" t="s">
        <v>659</v>
      </c>
      <c r="TMZ253" s="256" t="s">
        <v>659</v>
      </c>
      <c r="TNA253" s="256" t="s">
        <v>659</v>
      </c>
      <c r="TNB253" s="256" t="s">
        <v>659</v>
      </c>
      <c r="TNC253" s="256" t="s">
        <v>659</v>
      </c>
      <c r="TND253" s="256" t="s">
        <v>659</v>
      </c>
      <c r="TNE253" s="256" t="s">
        <v>659</v>
      </c>
      <c r="TNF253" s="256" t="s">
        <v>659</v>
      </c>
      <c r="TNG253" s="256" t="s">
        <v>659</v>
      </c>
      <c r="TNH253" s="256" t="s">
        <v>659</v>
      </c>
      <c r="TNI253" s="256" t="s">
        <v>659</v>
      </c>
      <c r="TNJ253" s="256" t="s">
        <v>659</v>
      </c>
      <c r="TNK253" s="256" t="s">
        <v>659</v>
      </c>
      <c r="TNL253" s="256" t="s">
        <v>659</v>
      </c>
      <c r="TNM253" s="256" t="s">
        <v>659</v>
      </c>
      <c r="TNN253" s="256" t="s">
        <v>659</v>
      </c>
      <c r="TNO253" s="256" t="s">
        <v>659</v>
      </c>
      <c r="TNP253" s="256" t="s">
        <v>659</v>
      </c>
      <c r="TNQ253" s="256" t="s">
        <v>659</v>
      </c>
      <c r="TNR253" s="256" t="s">
        <v>659</v>
      </c>
      <c r="TNS253" s="256" t="s">
        <v>659</v>
      </c>
      <c r="TNT253" s="256" t="s">
        <v>659</v>
      </c>
      <c r="TNU253" s="256" t="s">
        <v>659</v>
      </c>
      <c r="TNV253" s="256" t="s">
        <v>659</v>
      </c>
      <c r="TNW253" s="256" t="s">
        <v>659</v>
      </c>
      <c r="TNX253" s="256" t="s">
        <v>659</v>
      </c>
      <c r="TNY253" s="256" t="s">
        <v>659</v>
      </c>
      <c r="TNZ253" s="256" t="s">
        <v>659</v>
      </c>
      <c r="TOA253" s="256" t="s">
        <v>659</v>
      </c>
      <c r="TOB253" s="256" t="s">
        <v>659</v>
      </c>
      <c r="TOC253" s="256" t="s">
        <v>659</v>
      </c>
      <c r="TOD253" s="256" t="s">
        <v>659</v>
      </c>
      <c r="TOE253" s="256" t="s">
        <v>659</v>
      </c>
      <c r="TOF253" s="256" t="s">
        <v>659</v>
      </c>
      <c r="TOG253" s="256" t="s">
        <v>659</v>
      </c>
      <c r="TOH253" s="256" t="s">
        <v>659</v>
      </c>
      <c r="TOI253" s="256" t="s">
        <v>659</v>
      </c>
      <c r="TOJ253" s="256" t="s">
        <v>659</v>
      </c>
      <c r="TOK253" s="256" t="s">
        <v>659</v>
      </c>
      <c r="TOL253" s="256" t="s">
        <v>659</v>
      </c>
      <c r="TOM253" s="256" t="s">
        <v>659</v>
      </c>
      <c r="TON253" s="256" t="s">
        <v>659</v>
      </c>
      <c r="TOO253" s="256" t="s">
        <v>659</v>
      </c>
      <c r="TOP253" s="256" t="s">
        <v>659</v>
      </c>
      <c r="TOQ253" s="256" t="s">
        <v>659</v>
      </c>
      <c r="TOR253" s="256" t="s">
        <v>659</v>
      </c>
      <c r="TOS253" s="256" t="s">
        <v>659</v>
      </c>
      <c r="TOT253" s="256" t="s">
        <v>659</v>
      </c>
      <c r="TOU253" s="256" t="s">
        <v>659</v>
      </c>
      <c r="TOV253" s="256" t="s">
        <v>659</v>
      </c>
      <c r="TOW253" s="256" t="s">
        <v>659</v>
      </c>
      <c r="TOX253" s="256" t="s">
        <v>659</v>
      </c>
      <c r="TOY253" s="256" t="s">
        <v>659</v>
      </c>
      <c r="TOZ253" s="256" t="s">
        <v>659</v>
      </c>
      <c r="TPA253" s="256" t="s">
        <v>659</v>
      </c>
      <c r="TPB253" s="256" t="s">
        <v>659</v>
      </c>
      <c r="TPC253" s="256" t="s">
        <v>659</v>
      </c>
      <c r="TPD253" s="256" t="s">
        <v>659</v>
      </c>
      <c r="TPE253" s="256" t="s">
        <v>659</v>
      </c>
      <c r="TPF253" s="256" t="s">
        <v>659</v>
      </c>
      <c r="TPG253" s="256" t="s">
        <v>659</v>
      </c>
      <c r="TPH253" s="256" t="s">
        <v>659</v>
      </c>
      <c r="TPI253" s="256" t="s">
        <v>659</v>
      </c>
      <c r="TPJ253" s="256" t="s">
        <v>659</v>
      </c>
      <c r="TPK253" s="256" t="s">
        <v>659</v>
      </c>
      <c r="TPL253" s="256" t="s">
        <v>659</v>
      </c>
      <c r="TPM253" s="256" t="s">
        <v>659</v>
      </c>
      <c r="TPN253" s="256" t="s">
        <v>659</v>
      </c>
      <c r="TPO253" s="256" t="s">
        <v>659</v>
      </c>
      <c r="TPP253" s="256" t="s">
        <v>659</v>
      </c>
      <c r="TPQ253" s="256" t="s">
        <v>659</v>
      </c>
      <c r="TPR253" s="256" t="s">
        <v>659</v>
      </c>
      <c r="TPS253" s="256" t="s">
        <v>659</v>
      </c>
      <c r="TPT253" s="256" t="s">
        <v>659</v>
      </c>
      <c r="TPU253" s="256" t="s">
        <v>659</v>
      </c>
      <c r="TPV253" s="256" t="s">
        <v>659</v>
      </c>
      <c r="TPW253" s="256" t="s">
        <v>659</v>
      </c>
      <c r="TPX253" s="256" t="s">
        <v>659</v>
      </c>
      <c r="TPY253" s="256" t="s">
        <v>659</v>
      </c>
      <c r="TPZ253" s="256" t="s">
        <v>659</v>
      </c>
      <c r="TQA253" s="256" t="s">
        <v>659</v>
      </c>
      <c r="TQB253" s="256" t="s">
        <v>659</v>
      </c>
      <c r="TQC253" s="256" t="s">
        <v>659</v>
      </c>
      <c r="TQD253" s="256" t="s">
        <v>659</v>
      </c>
      <c r="TQE253" s="256" t="s">
        <v>659</v>
      </c>
      <c r="TQF253" s="256" t="s">
        <v>659</v>
      </c>
      <c r="TQG253" s="256" t="s">
        <v>659</v>
      </c>
      <c r="TQH253" s="256" t="s">
        <v>659</v>
      </c>
      <c r="TQI253" s="256" t="s">
        <v>659</v>
      </c>
      <c r="TQJ253" s="256" t="s">
        <v>659</v>
      </c>
      <c r="TQK253" s="256" t="s">
        <v>659</v>
      </c>
      <c r="TQL253" s="256" t="s">
        <v>659</v>
      </c>
      <c r="TQM253" s="256" t="s">
        <v>659</v>
      </c>
      <c r="TQN253" s="256" t="s">
        <v>659</v>
      </c>
      <c r="TQO253" s="256" t="s">
        <v>659</v>
      </c>
      <c r="TQP253" s="256" t="s">
        <v>659</v>
      </c>
      <c r="TQQ253" s="256" t="s">
        <v>659</v>
      </c>
      <c r="TQR253" s="256" t="s">
        <v>659</v>
      </c>
      <c r="TQS253" s="256" t="s">
        <v>659</v>
      </c>
      <c r="TQT253" s="256" t="s">
        <v>659</v>
      </c>
      <c r="TQU253" s="256" t="s">
        <v>659</v>
      </c>
      <c r="TQV253" s="256" t="s">
        <v>659</v>
      </c>
      <c r="TQW253" s="256" t="s">
        <v>659</v>
      </c>
      <c r="TQX253" s="256" t="s">
        <v>659</v>
      </c>
      <c r="TQY253" s="256" t="s">
        <v>659</v>
      </c>
      <c r="TQZ253" s="256" t="s">
        <v>659</v>
      </c>
      <c r="TRA253" s="256" t="s">
        <v>659</v>
      </c>
      <c r="TRB253" s="256" t="s">
        <v>659</v>
      </c>
      <c r="TRC253" s="256" t="s">
        <v>659</v>
      </c>
      <c r="TRD253" s="256" t="s">
        <v>659</v>
      </c>
      <c r="TRE253" s="256" t="s">
        <v>659</v>
      </c>
      <c r="TRF253" s="256" t="s">
        <v>659</v>
      </c>
      <c r="TRG253" s="256" t="s">
        <v>659</v>
      </c>
      <c r="TRH253" s="256" t="s">
        <v>659</v>
      </c>
      <c r="TRI253" s="256" t="s">
        <v>659</v>
      </c>
      <c r="TRJ253" s="256" t="s">
        <v>659</v>
      </c>
      <c r="TRK253" s="256" t="s">
        <v>659</v>
      </c>
      <c r="TRL253" s="256" t="s">
        <v>659</v>
      </c>
      <c r="TRM253" s="256" t="s">
        <v>659</v>
      </c>
      <c r="TRN253" s="256" t="s">
        <v>659</v>
      </c>
      <c r="TRO253" s="256" t="s">
        <v>659</v>
      </c>
      <c r="TRP253" s="256" t="s">
        <v>659</v>
      </c>
      <c r="TRQ253" s="256" t="s">
        <v>659</v>
      </c>
      <c r="TRR253" s="256" t="s">
        <v>659</v>
      </c>
      <c r="TRS253" s="256" t="s">
        <v>659</v>
      </c>
      <c r="TRT253" s="256" t="s">
        <v>659</v>
      </c>
      <c r="TRU253" s="256" t="s">
        <v>659</v>
      </c>
      <c r="TRV253" s="256" t="s">
        <v>659</v>
      </c>
      <c r="TRW253" s="256" t="s">
        <v>659</v>
      </c>
      <c r="TRX253" s="256" t="s">
        <v>659</v>
      </c>
      <c r="TRY253" s="256" t="s">
        <v>659</v>
      </c>
      <c r="TRZ253" s="256" t="s">
        <v>659</v>
      </c>
      <c r="TSA253" s="256" t="s">
        <v>659</v>
      </c>
      <c r="TSB253" s="256" t="s">
        <v>659</v>
      </c>
      <c r="TSC253" s="256" t="s">
        <v>659</v>
      </c>
      <c r="TSD253" s="256" t="s">
        <v>659</v>
      </c>
      <c r="TSE253" s="256" t="s">
        <v>659</v>
      </c>
      <c r="TSF253" s="256" t="s">
        <v>659</v>
      </c>
      <c r="TSG253" s="256" t="s">
        <v>659</v>
      </c>
      <c r="TSH253" s="256" t="s">
        <v>659</v>
      </c>
      <c r="TSI253" s="256" t="s">
        <v>659</v>
      </c>
      <c r="TSJ253" s="256" t="s">
        <v>659</v>
      </c>
      <c r="TSK253" s="256" t="s">
        <v>659</v>
      </c>
      <c r="TSL253" s="256" t="s">
        <v>659</v>
      </c>
      <c r="TSM253" s="256" t="s">
        <v>659</v>
      </c>
      <c r="TSN253" s="256" t="s">
        <v>659</v>
      </c>
      <c r="TSO253" s="256" t="s">
        <v>659</v>
      </c>
      <c r="TSP253" s="256" t="s">
        <v>659</v>
      </c>
      <c r="TSQ253" s="256" t="s">
        <v>659</v>
      </c>
      <c r="TSR253" s="256" t="s">
        <v>659</v>
      </c>
      <c r="TSS253" s="256" t="s">
        <v>659</v>
      </c>
      <c r="TST253" s="256" t="s">
        <v>659</v>
      </c>
      <c r="TSU253" s="256" t="s">
        <v>659</v>
      </c>
      <c r="TSV253" s="256" t="s">
        <v>659</v>
      </c>
      <c r="TSW253" s="256" t="s">
        <v>659</v>
      </c>
      <c r="TSX253" s="256" t="s">
        <v>659</v>
      </c>
      <c r="TSY253" s="256" t="s">
        <v>659</v>
      </c>
      <c r="TSZ253" s="256" t="s">
        <v>659</v>
      </c>
      <c r="TTA253" s="256" t="s">
        <v>659</v>
      </c>
      <c r="TTB253" s="256" t="s">
        <v>659</v>
      </c>
      <c r="TTC253" s="256" t="s">
        <v>659</v>
      </c>
      <c r="TTD253" s="256" t="s">
        <v>659</v>
      </c>
      <c r="TTE253" s="256" t="s">
        <v>659</v>
      </c>
      <c r="TTF253" s="256" t="s">
        <v>659</v>
      </c>
      <c r="TTG253" s="256" t="s">
        <v>659</v>
      </c>
      <c r="TTH253" s="256" t="s">
        <v>659</v>
      </c>
      <c r="TTI253" s="256" t="s">
        <v>659</v>
      </c>
      <c r="TTJ253" s="256" t="s">
        <v>659</v>
      </c>
      <c r="TTK253" s="256" t="s">
        <v>659</v>
      </c>
      <c r="TTL253" s="256" t="s">
        <v>659</v>
      </c>
      <c r="TTM253" s="256" t="s">
        <v>659</v>
      </c>
      <c r="TTN253" s="256" t="s">
        <v>659</v>
      </c>
      <c r="TTO253" s="256" t="s">
        <v>659</v>
      </c>
      <c r="TTP253" s="256" t="s">
        <v>659</v>
      </c>
      <c r="TTQ253" s="256" t="s">
        <v>659</v>
      </c>
      <c r="TTR253" s="256" t="s">
        <v>659</v>
      </c>
      <c r="TTS253" s="256" t="s">
        <v>659</v>
      </c>
      <c r="TTT253" s="256" t="s">
        <v>659</v>
      </c>
      <c r="TTU253" s="256" t="s">
        <v>659</v>
      </c>
      <c r="TTV253" s="256" t="s">
        <v>659</v>
      </c>
      <c r="TTW253" s="256" t="s">
        <v>659</v>
      </c>
      <c r="TTX253" s="256" t="s">
        <v>659</v>
      </c>
      <c r="TTY253" s="256" t="s">
        <v>659</v>
      </c>
      <c r="TTZ253" s="256" t="s">
        <v>659</v>
      </c>
      <c r="TUA253" s="256" t="s">
        <v>659</v>
      </c>
      <c r="TUB253" s="256" t="s">
        <v>659</v>
      </c>
      <c r="TUC253" s="256" t="s">
        <v>659</v>
      </c>
      <c r="TUD253" s="256" t="s">
        <v>659</v>
      </c>
      <c r="TUE253" s="256" t="s">
        <v>659</v>
      </c>
      <c r="TUF253" s="256" t="s">
        <v>659</v>
      </c>
      <c r="TUG253" s="256" t="s">
        <v>659</v>
      </c>
      <c r="TUH253" s="256" t="s">
        <v>659</v>
      </c>
      <c r="TUI253" s="256" t="s">
        <v>659</v>
      </c>
      <c r="TUJ253" s="256" t="s">
        <v>659</v>
      </c>
      <c r="TUK253" s="256" t="s">
        <v>659</v>
      </c>
      <c r="TUL253" s="256" t="s">
        <v>659</v>
      </c>
      <c r="TUM253" s="256" t="s">
        <v>659</v>
      </c>
      <c r="TUN253" s="256" t="s">
        <v>659</v>
      </c>
      <c r="TUO253" s="256" t="s">
        <v>659</v>
      </c>
      <c r="TUP253" s="256" t="s">
        <v>659</v>
      </c>
      <c r="TUQ253" s="256" t="s">
        <v>659</v>
      </c>
      <c r="TUR253" s="256" t="s">
        <v>659</v>
      </c>
      <c r="TUS253" s="256" t="s">
        <v>659</v>
      </c>
      <c r="TUT253" s="256" t="s">
        <v>659</v>
      </c>
      <c r="TUU253" s="256" t="s">
        <v>659</v>
      </c>
      <c r="TUV253" s="256" t="s">
        <v>659</v>
      </c>
      <c r="TUW253" s="256" t="s">
        <v>659</v>
      </c>
      <c r="TUX253" s="256" t="s">
        <v>659</v>
      </c>
      <c r="TUY253" s="256" t="s">
        <v>659</v>
      </c>
      <c r="TUZ253" s="256" t="s">
        <v>659</v>
      </c>
      <c r="TVA253" s="256" t="s">
        <v>659</v>
      </c>
      <c r="TVB253" s="256" t="s">
        <v>659</v>
      </c>
      <c r="TVC253" s="256" t="s">
        <v>659</v>
      </c>
      <c r="TVD253" s="256" t="s">
        <v>659</v>
      </c>
      <c r="TVE253" s="256" t="s">
        <v>659</v>
      </c>
      <c r="TVF253" s="256" t="s">
        <v>659</v>
      </c>
      <c r="TVG253" s="256" t="s">
        <v>659</v>
      </c>
      <c r="TVH253" s="256" t="s">
        <v>659</v>
      </c>
      <c r="TVI253" s="256" t="s">
        <v>659</v>
      </c>
      <c r="TVJ253" s="256" t="s">
        <v>659</v>
      </c>
      <c r="TVK253" s="256" t="s">
        <v>659</v>
      </c>
      <c r="TVL253" s="256" t="s">
        <v>659</v>
      </c>
      <c r="TVM253" s="256" t="s">
        <v>659</v>
      </c>
      <c r="TVN253" s="256" t="s">
        <v>659</v>
      </c>
      <c r="TVO253" s="256" t="s">
        <v>659</v>
      </c>
      <c r="TVP253" s="256" t="s">
        <v>659</v>
      </c>
      <c r="TVQ253" s="256" t="s">
        <v>659</v>
      </c>
      <c r="TVR253" s="256" t="s">
        <v>659</v>
      </c>
      <c r="TVS253" s="256" t="s">
        <v>659</v>
      </c>
      <c r="TVT253" s="256" t="s">
        <v>659</v>
      </c>
      <c r="TVU253" s="256" t="s">
        <v>659</v>
      </c>
      <c r="TVV253" s="256" t="s">
        <v>659</v>
      </c>
      <c r="TVW253" s="256" t="s">
        <v>659</v>
      </c>
      <c r="TVX253" s="256" t="s">
        <v>659</v>
      </c>
      <c r="TVY253" s="256" t="s">
        <v>659</v>
      </c>
      <c r="TVZ253" s="256" t="s">
        <v>659</v>
      </c>
      <c r="TWA253" s="256" t="s">
        <v>659</v>
      </c>
      <c r="TWB253" s="256" t="s">
        <v>659</v>
      </c>
      <c r="TWC253" s="256" t="s">
        <v>659</v>
      </c>
      <c r="TWD253" s="256" t="s">
        <v>659</v>
      </c>
      <c r="TWE253" s="256" t="s">
        <v>659</v>
      </c>
      <c r="TWF253" s="256" t="s">
        <v>659</v>
      </c>
      <c r="TWG253" s="256" t="s">
        <v>659</v>
      </c>
      <c r="TWH253" s="256" t="s">
        <v>659</v>
      </c>
      <c r="TWI253" s="256" t="s">
        <v>659</v>
      </c>
      <c r="TWJ253" s="256" t="s">
        <v>659</v>
      </c>
      <c r="TWK253" s="256" t="s">
        <v>659</v>
      </c>
      <c r="TWL253" s="256" t="s">
        <v>659</v>
      </c>
      <c r="TWM253" s="256" t="s">
        <v>659</v>
      </c>
      <c r="TWN253" s="256" t="s">
        <v>659</v>
      </c>
      <c r="TWO253" s="256" t="s">
        <v>659</v>
      </c>
      <c r="TWP253" s="256" t="s">
        <v>659</v>
      </c>
      <c r="TWQ253" s="256" t="s">
        <v>659</v>
      </c>
      <c r="TWR253" s="256" t="s">
        <v>659</v>
      </c>
      <c r="TWS253" s="256" t="s">
        <v>659</v>
      </c>
      <c r="TWT253" s="256" t="s">
        <v>659</v>
      </c>
      <c r="TWU253" s="256" t="s">
        <v>659</v>
      </c>
      <c r="TWV253" s="256" t="s">
        <v>659</v>
      </c>
      <c r="TWW253" s="256" t="s">
        <v>659</v>
      </c>
      <c r="TWX253" s="256" t="s">
        <v>659</v>
      </c>
      <c r="TWY253" s="256" t="s">
        <v>659</v>
      </c>
      <c r="TWZ253" s="256" t="s">
        <v>659</v>
      </c>
      <c r="TXA253" s="256" t="s">
        <v>659</v>
      </c>
      <c r="TXB253" s="256" t="s">
        <v>659</v>
      </c>
      <c r="TXC253" s="256" t="s">
        <v>659</v>
      </c>
      <c r="TXD253" s="256" t="s">
        <v>659</v>
      </c>
      <c r="TXE253" s="256" t="s">
        <v>659</v>
      </c>
      <c r="TXF253" s="256" t="s">
        <v>659</v>
      </c>
      <c r="TXG253" s="256" t="s">
        <v>659</v>
      </c>
      <c r="TXH253" s="256" t="s">
        <v>659</v>
      </c>
      <c r="TXI253" s="256" t="s">
        <v>659</v>
      </c>
      <c r="TXJ253" s="256" t="s">
        <v>659</v>
      </c>
      <c r="TXK253" s="256" t="s">
        <v>659</v>
      </c>
      <c r="TXL253" s="256" t="s">
        <v>659</v>
      </c>
      <c r="TXM253" s="256" t="s">
        <v>659</v>
      </c>
      <c r="TXN253" s="256" t="s">
        <v>659</v>
      </c>
      <c r="TXO253" s="256" t="s">
        <v>659</v>
      </c>
      <c r="TXP253" s="256" t="s">
        <v>659</v>
      </c>
      <c r="TXQ253" s="256" t="s">
        <v>659</v>
      </c>
      <c r="TXR253" s="256" t="s">
        <v>659</v>
      </c>
      <c r="TXS253" s="256" t="s">
        <v>659</v>
      </c>
      <c r="TXT253" s="256" t="s">
        <v>659</v>
      </c>
      <c r="TXU253" s="256" t="s">
        <v>659</v>
      </c>
      <c r="TXV253" s="256" t="s">
        <v>659</v>
      </c>
      <c r="TXW253" s="256" t="s">
        <v>659</v>
      </c>
      <c r="TXX253" s="256" t="s">
        <v>659</v>
      </c>
      <c r="TXY253" s="256" t="s">
        <v>659</v>
      </c>
      <c r="TXZ253" s="256" t="s">
        <v>659</v>
      </c>
      <c r="TYA253" s="256" t="s">
        <v>659</v>
      </c>
      <c r="TYB253" s="256" t="s">
        <v>659</v>
      </c>
      <c r="TYC253" s="256" t="s">
        <v>659</v>
      </c>
      <c r="TYD253" s="256" t="s">
        <v>659</v>
      </c>
      <c r="TYE253" s="256" t="s">
        <v>659</v>
      </c>
      <c r="TYF253" s="256" t="s">
        <v>659</v>
      </c>
      <c r="TYG253" s="256" t="s">
        <v>659</v>
      </c>
      <c r="TYH253" s="256" t="s">
        <v>659</v>
      </c>
      <c r="TYI253" s="256" t="s">
        <v>659</v>
      </c>
      <c r="TYJ253" s="256" t="s">
        <v>659</v>
      </c>
      <c r="TYK253" s="256" t="s">
        <v>659</v>
      </c>
      <c r="TYL253" s="256" t="s">
        <v>659</v>
      </c>
      <c r="TYM253" s="256" t="s">
        <v>659</v>
      </c>
      <c r="TYN253" s="256" t="s">
        <v>659</v>
      </c>
      <c r="TYO253" s="256" t="s">
        <v>659</v>
      </c>
      <c r="TYP253" s="256" t="s">
        <v>659</v>
      </c>
      <c r="TYQ253" s="256" t="s">
        <v>659</v>
      </c>
      <c r="TYR253" s="256" t="s">
        <v>659</v>
      </c>
      <c r="TYS253" s="256" t="s">
        <v>659</v>
      </c>
      <c r="TYT253" s="256" t="s">
        <v>659</v>
      </c>
      <c r="TYU253" s="256" t="s">
        <v>659</v>
      </c>
      <c r="TYV253" s="256" t="s">
        <v>659</v>
      </c>
      <c r="TYW253" s="256" t="s">
        <v>659</v>
      </c>
      <c r="TYX253" s="256" t="s">
        <v>659</v>
      </c>
      <c r="TYY253" s="256" t="s">
        <v>659</v>
      </c>
      <c r="TYZ253" s="256" t="s">
        <v>659</v>
      </c>
      <c r="TZA253" s="256" t="s">
        <v>659</v>
      </c>
      <c r="TZB253" s="256" t="s">
        <v>659</v>
      </c>
      <c r="TZC253" s="256" t="s">
        <v>659</v>
      </c>
      <c r="TZD253" s="256" t="s">
        <v>659</v>
      </c>
      <c r="TZE253" s="256" t="s">
        <v>659</v>
      </c>
      <c r="TZF253" s="256" t="s">
        <v>659</v>
      </c>
      <c r="TZG253" s="256" t="s">
        <v>659</v>
      </c>
      <c r="TZH253" s="256" t="s">
        <v>659</v>
      </c>
      <c r="TZI253" s="256" t="s">
        <v>659</v>
      </c>
      <c r="TZJ253" s="256" t="s">
        <v>659</v>
      </c>
      <c r="TZK253" s="256" t="s">
        <v>659</v>
      </c>
      <c r="TZL253" s="256" t="s">
        <v>659</v>
      </c>
      <c r="TZM253" s="256" t="s">
        <v>659</v>
      </c>
      <c r="TZN253" s="256" t="s">
        <v>659</v>
      </c>
      <c r="TZO253" s="256" t="s">
        <v>659</v>
      </c>
      <c r="TZP253" s="256" t="s">
        <v>659</v>
      </c>
      <c r="TZQ253" s="256" t="s">
        <v>659</v>
      </c>
      <c r="TZR253" s="256" t="s">
        <v>659</v>
      </c>
      <c r="TZS253" s="256" t="s">
        <v>659</v>
      </c>
      <c r="TZT253" s="256" t="s">
        <v>659</v>
      </c>
      <c r="TZU253" s="256" t="s">
        <v>659</v>
      </c>
      <c r="TZV253" s="256" t="s">
        <v>659</v>
      </c>
      <c r="TZW253" s="256" t="s">
        <v>659</v>
      </c>
      <c r="TZX253" s="256" t="s">
        <v>659</v>
      </c>
      <c r="TZY253" s="256" t="s">
        <v>659</v>
      </c>
      <c r="TZZ253" s="256" t="s">
        <v>659</v>
      </c>
      <c r="UAA253" s="256" t="s">
        <v>659</v>
      </c>
      <c r="UAB253" s="256" t="s">
        <v>659</v>
      </c>
      <c r="UAC253" s="256" t="s">
        <v>659</v>
      </c>
      <c r="UAD253" s="256" t="s">
        <v>659</v>
      </c>
      <c r="UAE253" s="256" t="s">
        <v>659</v>
      </c>
      <c r="UAF253" s="256" t="s">
        <v>659</v>
      </c>
      <c r="UAG253" s="256" t="s">
        <v>659</v>
      </c>
      <c r="UAH253" s="256" t="s">
        <v>659</v>
      </c>
      <c r="UAI253" s="256" t="s">
        <v>659</v>
      </c>
      <c r="UAJ253" s="256" t="s">
        <v>659</v>
      </c>
      <c r="UAK253" s="256" t="s">
        <v>659</v>
      </c>
      <c r="UAL253" s="256" t="s">
        <v>659</v>
      </c>
      <c r="UAM253" s="256" t="s">
        <v>659</v>
      </c>
      <c r="UAN253" s="256" t="s">
        <v>659</v>
      </c>
      <c r="UAO253" s="256" t="s">
        <v>659</v>
      </c>
      <c r="UAP253" s="256" t="s">
        <v>659</v>
      </c>
      <c r="UAQ253" s="256" t="s">
        <v>659</v>
      </c>
      <c r="UAR253" s="256" t="s">
        <v>659</v>
      </c>
      <c r="UAS253" s="256" t="s">
        <v>659</v>
      </c>
      <c r="UAT253" s="256" t="s">
        <v>659</v>
      </c>
      <c r="UAU253" s="256" t="s">
        <v>659</v>
      </c>
      <c r="UAV253" s="256" t="s">
        <v>659</v>
      </c>
      <c r="UAW253" s="256" t="s">
        <v>659</v>
      </c>
      <c r="UAX253" s="256" t="s">
        <v>659</v>
      </c>
      <c r="UAY253" s="256" t="s">
        <v>659</v>
      </c>
      <c r="UAZ253" s="256" t="s">
        <v>659</v>
      </c>
      <c r="UBA253" s="256" t="s">
        <v>659</v>
      </c>
      <c r="UBB253" s="256" t="s">
        <v>659</v>
      </c>
      <c r="UBC253" s="256" t="s">
        <v>659</v>
      </c>
      <c r="UBD253" s="256" t="s">
        <v>659</v>
      </c>
      <c r="UBE253" s="256" t="s">
        <v>659</v>
      </c>
      <c r="UBF253" s="256" t="s">
        <v>659</v>
      </c>
      <c r="UBG253" s="256" t="s">
        <v>659</v>
      </c>
      <c r="UBH253" s="256" t="s">
        <v>659</v>
      </c>
      <c r="UBI253" s="256" t="s">
        <v>659</v>
      </c>
      <c r="UBJ253" s="256" t="s">
        <v>659</v>
      </c>
      <c r="UBK253" s="256" t="s">
        <v>659</v>
      </c>
      <c r="UBL253" s="256" t="s">
        <v>659</v>
      </c>
      <c r="UBM253" s="256" t="s">
        <v>659</v>
      </c>
      <c r="UBN253" s="256" t="s">
        <v>659</v>
      </c>
      <c r="UBO253" s="256" t="s">
        <v>659</v>
      </c>
      <c r="UBP253" s="256" t="s">
        <v>659</v>
      </c>
      <c r="UBQ253" s="256" t="s">
        <v>659</v>
      </c>
      <c r="UBR253" s="256" t="s">
        <v>659</v>
      </c>
      <c r="UBS253" s="256" t="s">
        <v>659</v>
      </c>
      <c r="UBT253" s="256" t="s">
        <v>659</v>
      </c>
      <c r="UBU253" s="256" t="s">
        <v>659</v>
      </c>
      <c r="UBV253" s="256" t="s">
        <v>659</v>
      </c>
      <c r="UBW253" s="256" t="s">
        <v>659</v>
      </c>
      <c r="UBX253" s="256" t="s">
        <v>659</v>
      </c>
      <c r="UBY253" s="256" t="s">
        <v>659</v>
      </c>
      <c r="UBZ253" s="256" t="s">
        <v>659</v>
      </c>
      <c r="UCA253" s="256" t="s">
        <v>659</v>
      </c>
      <c r="UCB253" s="256" t="s">
        <v>659</v>
      </c>
      <c r="UCC253" s="256" t="s">
        <v>659</v>
      </c>
      <c r="UCD253" s="256" t="s">
        <v>659</v>
      </c>
      <c r="UCE253" s="256" t="s">
        <v>659</v>
      </c>
      <c r="UCF253" s="256" t="s">
        <v>659</v>
      </c>
      <c r="UCG253" s="256" t="s">
        <v>659</v>
      </c>
      <c r="UCH253" s="256" t="s">
        <v>659</v>
      </c>
      <c r="UCI253" s="256" t="s">
        <v>659</v>
      </c>
      <c r="UCJ253" s="256" t="s">
        <v>659</v>
      </c>
      <c r="UCK253" s="256" t="s">
        <v>659</v>
      </c>
      <c r="UCL253" s="256" t="s">
        <v>659</v>
      </c>
      <c r="UCM253" s="256" t="s">
        <v>659</v>
      </c>
      <c r="UCN253" s="256" t="s">
        <v>659</v>
      </c>
      <c r="UCO253" s="256" t="s">
        <v>659</v>
      </c>
      <c r="UCP253" s="256" t="s">
        <v>659</v>
      </c>
      <c r="UCQ253" s="256" t="s">
        <v>659</v>
      </c>
      <c r="UCR253" s="256" t="s">
        <v>659</v>
      </c>
      <c r="UCS253" s="256" t="s">
        <v>659</v>
      </c>
      <c r="UCT253" s="256" t="s">
        <v>659</v>
      </c>
      <c r="UCU253" s="256" t="s">
        <v>659</v>
      </c>
      <c r="UCV253" s="256" t="s">
        <v>659</v>
      </c>
      <c r="UCW253" s="256" t="s">
        <v>659</v>
      </c>
      <c r="UCX253" s="256" t="s">
        <v>659</v>
      </c>
      <c r="UCY253" s="256" t="s">
        <v>659</v>
      </c>
      <c r="UCZ253" s="256" t="s">
        <v>659</v>
      </c>
      <c r="UDA253" s="256" t="s">
        <v>659</v>
      </c>
      <c r="UDB253" s="256" t="s">
        <v>659</v>
      </c>
      <c r="UDC253" s="256" t="s">
        <v>659</v>
      </c>
      <c r="UDD253" s="256" t="s">
        <v>659</v>
      </c>
      <c r="UDE253" s="256" t="s">
        <v>659</v>
      </c>
      <c r="UDF253" s="256" t="s">
        <v>659</v>
      </c>
      <c r="UDG253" s="256" t="s">
        <v>659</v>
      </c>
      <c r="UDH253" s="256" t="s">
        <v>659</v>
      </c>
      <c r="UDI253" s="256" t="s">
        <v>659</v>
      </c>
      <c r="UDJ253" s="256" t="s">
        <v>659</v>
      </c>
      <c r="UDK253" s="256" t="s">
        <v>659</v>
      </c>
      <c r="UDL253" s="256" t="s">
        <v>659</v>
      </c>
      <c r="UDM253" s="256" t="s">
        <v>659</v>
      </c>
      <c r="UDN253" s="256" t="s">
        <v>659</v>
      </c>
      <c r="UDO253" s="256" t="s">
        <v>659</v>
      </c>
      <c r="UDP253" s="256" t="s">
        <v>659</v>
      </c>
      <c r="UDQ253" s="256" t="s">
        <v>659</v>
      </c>
      <c r="UDR253" s="256" t="s">
        <v>659</v>
      </c>
      <c r="UDS253" s="256" t="s">
        <v>659</v>
      </c>
      <c r="UDT253" s="256" t="s">
        <v>659</v>
      </c>
      <c r="UDU253" s="256" t="s">
        <v>659</v>
      </c>
      <c r="UDV253" s="256" t="s">
        <v>659</v>
      </c>
      <c r="UDW253" s="256" t="s">
        <v>659</v>
      </c>
      <c r="UDX253" s="256" t="s">
        <v>659</v>
      </c>
      <c r="UDY253" s="256" t="s">
        <v>659</v>
      </c>
      <c r="UDZ253" s="256" t="s">
        <v>659</v>
      </c>
      <c r="UEA253" s="256" t="s">
        <v>659</v>
      </c>
      <c r="UEB253" s="256" t="s">
        <v>659</v>
      </c>
      <c r="UEC253" s="256" t="s">
        <v>659</v>
      </c>
      <c r="UED253" s="256" t="s">
        <v>659</v>
      </c>
      <c r="UEE253" s="256" t="s">
        <v>659</v>
      </c>
      <c r="UEF253" s="256" t="s">
        <v>659</v>
      </c>
      <c r="UEG253" s="256" t="s">
        <v>659</v>
      </c>
      <c r="UEH253" s="256" t="s">
        <v>659</v>
      </c>
      <c r="UEI253" s="256" t="s">
        <v>659</v>
      </c>
      <c r="UEJ253" s="256" t="s">
        <v>659</v>
      </c>
      <c r="UEK253" s="256" t="s">
        <v>659</v>
      </c>
      <c r="UEL253" s="256" t="s">
        <v>659</v>
      </c>
      <c r="UEM253" s="256" t="s">
        <v>659</v>
      </c>
      <c r="UEN253" s="256" t="s">
        <v>659</v>
      </c>
      <c r="UEO253" s="256" t="s">
        <v>659</v>
      </c>
      <c r="UEP253" s="256" t="s">
        <v>659</v>
      </c>
      <c r="UEQ253" s="256" t="s">
        <v>659</v>
      </c>
      <c r="UER253" s="256" t="s">
        <v>659</v>
      </c>
      <c r="UES253" s="256" t="s">
        <v>659</v>
      </c>
      <c r="UET253" s="256" t="s">
        <v>659</v>
      </c>
      <c r="UEU253" s="256" t="s">
        <v>659</v>
      </c>
      <c r="UEV253" s="256" t="s">
        <v>659</v>
      </c>
      <c r="UEW253" s="256" t="s">
        <v>659</v>
      </c>
      <c r="UEX253" s="256" t="s">
        <v>659</v>
      </c>
      <c r="UEY253" s="256" t="s">
        <v>659</v>
      </c>
      <c r="UEZ253" s="256" t="s">
        <v>659</v>
      </c>
      <c r="UFA253" s="256" t="s">
        <v>659</v>
      </c>
      <c r="UFB253" s="256" t="s">
        <v>659</v>
      </c>
      <c r="UFC253" s="256" t="s">
        <v>659</v>
      </c>
      <c r="UFD253" s="256" t="s">
        <v>659</v>
      </c>
      <c r="UFE253" s="256" t="s">
        <v>659</v>
      </c>
      <c r="UFF253" s="256" t="s">
        <v>659</v>
      </c>
      <c r="UFG253" s="256" t="s">
        <v>659</v>
      </c>
      <c r="UFH253" s="256" t="s">
        <v>659</v>
      </c>
      <c r="UFI253" s="256" t="s">
        <v>659</v>
      </c>
      <c r="UFJ253" s="256" t="s">
        <v>659</v>
      </c>
      <c r="UFK253" s="256" t="s">
        <v>659</v>
      </c>
      <c r="UFL253" s="256" t="s">
        <v>659</v>
      </c>
      <c r="UFM253" s="256" t="s">
        <v>659</v>
      </c>
      <c r="UFN253" s="256" t="s">
        <v>659</v>
      </c>
      <c r="UFO253" s="256" t="s">
        <v>659</v>
      </c>
      <c r="UFP253" s="256" t="s">
        <v>659</v>
      </c>
      <c r="UFQ253" s="256" t="s">
        <v>659</v>
      </c>
      <c r="UFR253" s="256" t="s">
        <v>659</v>
      </c>
      <c r="UFS253" s="256" t="s">
        <v>659</v>
      </c>
      <c r="UFT253" s="256" t="s">
        <v>659</v>
      </c>
      <c r="UFU253" s="256" t="s">
        <v>659</v>
      </c>
      <c r="UFV253" s="256" t="s">
        <v>659</v>
      </c>
      <c r="UFW253" s="256" t="s">
        <v>659</v>
      </c>
      <c r="UFX253" s="256" t="s">
        <v>659</v>
      </c>
      <c r="UFY253" s="256" t="s">
        <v>659</v>
      </c>
      <c r="UFZ253" s="256" t="s">
        <v>659</v>
      </c>
      <c r="UGA253" s="256" t="s">
        <v>659</v>
      </c>
      <c r="UGB253" s="256" t="s">
        <v>659</v>
      </c>
      <c r="UGC253" s="256" t="s">
        <v>659</v>
      </c>
      <c r="UGD253" s="256" t="s">
        <v>659</v>
      </c>
      <c r="UGE253" s="256" t="s">
        <v>659</v>
      </c>
      <c r="UGF253" s="256" t="s">
        <v>659</v>
      </c>
      <c r="UGG253" s="256" t="s">
        <v>659</v>
      </c>
      <c r="UGH253" s="256" t="s">
        <v>659</v>
      </c>
      <c r="UGI253" s="256" t="s">
        <v>659</v>
      </c>
      <c r="UGJ253" s="256" t="s">
        <v>659</v>
      </c>
      <c r="UGK253" s="256" t="s">
        <v>659</v>
      </c>
      <c r="UGL253" s="256" t="s">
        <v>659</v>
      </c>
      <c r="UGM253" s="256" t="s">
        <v>659</v>
      </c>
      <c r="UGN253" s="256" t="s">
        <v>659</v>
      </c>
      <c r="UGO253" s="256" t="s">
        <v>659</v>
      </c>
      <c r="UGP253" s="256" t="s">
        <v>659</v>
      </c>
      <c r="UGQ253" s="256" t="s">
        <v>659</v>
      </c>
      <c r="UGR253" s="256" t="s">
        <v>659</v>
      </c>
      <c r="UGS253" s="256" t="s">
        <v>659</v>
      </c>
      <c r="UGT253" s="256" t="s">
        <v>659</v>
      </c>
      <c r="UGU253" s="256" t="s">
        <v>659</v>
      </c>
      <c r="UGV253" s="256" t="s">
        <v>659</v>
      </c>
      <c r="UGW253" s="256" t="s">
        <v>659</v>
      </c>
      <c r="UGX253" s="256" t="s">
        <v>659</v>
      </c>
      <c r="UGY253" s="256" t="s">
        <v>659</v>
      </c>
      <c r="UGZ253" s="256" t="s">
        <v>659</v>
      </c>
      <c r="UHA253" s="256" t="s">
        <v>659</v>
      </c>
      <c r="UHB253" s="256" t="s">
        <v>659</v>
      </c>
      <c r="UHC253" s="256" t="s">
        <v>659</v>
      </c>
      <c r="UHD253" s="256" t="s">
        <v>659</v>
      </c>
      <c r="UHE253" s="256" t="s">
        <v>659</v>
      </c>
      <c r="UHF253" s="256" t="s">
        <v>659</v>
      </c>
      <c r="UHG253" s="256" t="s">
        <v>659</v>
      </c>
      <c r="UHH253" s="256" t="s">
        <v>659</v>
      </c>
      <c r="UHI253" s="256" t="s">
        <v>659</v>
      </c>
      <c r="UHJ253" s="256" t="s">
        <v>659</v>
      </c>
      <c r="UHK253" s="256" t="s">
        <v>659</v>
      </c>
      <c r="UHL253" s="256" t="s">
        <v>659</v>
      </c>
      <c r="UHM253" s="256" t="s">
        <v>659</v>
      </c>
      <c r="UHN253" s="256" t="s">
        <v>659</v>
      </c>
      <c r="UHO253" s="256" t="s">
        <v>659</v>
      </c>
      <c r="UHP253" s="256" t="s">
        <v>659</v>
      </c>
      <c r="UHQ253" s="256" t="s">
        <v>659</v>
      </c>
      <c r="UHR253" s="256" t="s">
        <v>659</v>
      </c>
      <c r="UHS253" s="256" t="s">
        <v>659</v>
      </c>
      <c r="UHT253" s="256" t="s">
        <v>659</v>
      </c>
      <c r="UHU253" s="256" t="s">
        <v>659</v>
      </c>
      <c r="UHV253" s="256" t="s">
        <v>659</v>
      </c>
      <c r="UHW253" s="256" t="s">
        <v>659</v>
      </c>
      <c r="UHX253" s="256" t="s">
        <v>659</v>
      </c>
      <c r="UHY253" s="256" t="s">
        <v>659</v>
      </c>
      <c r="UHZ253" s="256" t="s">
        <v>659</v>
      </c>
      <c r="UIA253" s="256" t="s">
        <v>659</v>
      </c>
      <c r="UIB253" s="256" t="s">
        <v>659</v>
      </c>
      <c r="UIC253" s="256" t="s">
        <v>659</v>
      </c>
      <c r="UID253" s="256" t="s">
        <v>659</v>
      </c>
      <c r="UIE253" s="256" t="s">
        <v>659</v>
      </c>
      <c r="UIF253" s="256" t="s">
        <v>659</v>
      </c>
      <c r="UIG253" s="256" t="s">
        <v>659</v>
      </c>
      <c r="UIH253" s="256" t="s">
        <v>659</v>
      </c>
      <c r="UII253" s="256" t="s">
        <v>659</v>
      </c>
      <c r="UIJ253" s="256" t="s">
        <v>659</v>
      </c>
      <c r="UIK253" s="256" t="s">
        <v>659</v>
      </c>
      <c r="UIL253" s="256" t="s">
        <v>659</v>
      </c>
      <c r="UIM253" s="256" t="s">
        <v>659</v>
      </c>
      <c r="UIN253" s="256" t="s">
        <v>659</v>
      </c>
      <c r="UIO253" s="256" t="s">
        <v>659</v>
      </c>
      <c r="UIP253" s="256" t="s">
        <v>659</v>
      </c>
      <c r="UIQ253" s="256" t="s">
        <v>659</v>
      </c>
      <c r="UIR253" s="256" t="s">
        <v>659</v>
      </c>
      <c r="UIS253" s="256" t="s">
        <v>659</v>
      </c>
      <c r="UIT253" s="256" t="s">
        <v>659</v>
      </c>
      <c r="UIU253" s="256" t="s">
        <v>659</v>
      </c>
      <c r="UIV253" s="256" t="s">
        <v>659</v>
      </c>
      <c r="UIW253" s="256" t="s">
        <v>659</v>
      </c>
      <c r="UIX253" s="256" t="s">
        <v>659</v>
      </c>
      <c r="UIY253" s="256" t="s">
        <v>659</v>
      </c>
      <c r="UIZ253" s="256" t="s">
        <v>659</v>
      </c>
      <c r="UJA253" s="256" t="s">
        <v>659</v>
      </c>
      <c r="UJB253" s="256" t="s">
        <v>659</v>
      </c>
      <c r="UJC253" s="256" t="s">
        <v>659</v>
      </c>
      <c r="UJD253" s="256" t="s">
        <v>659</v>
      </c>
      <c r="UJE253" s="256" t="s">
        <v>659</v>
      </c>
      <c r="UJF253" s="256" t="s">
        <v>659</v>
      </c>
      <c r="UJG253" s="256" t="s">
        <v>659</v>
      </c>
      <c r="UJH253" s="256" t="s">
        <v>659</v>
      </c>
      <c r="UJI253" s="256" t="s">
        <v>659</v>
      </c>
      <c r="UJJ253" s="256" t="s">
        <v>659</v>
      </c>
      <c r="UJK253" s="256" t="s">
        <v>659</v>
      </c>
      <c r="UJL253" s="256" t="s">
        <v>659</v>
      </c>
      <c r="UJM253" s="256" t="s">
        <v>659</v>
      </c>
      <c r="UJN253" s="256" t="s">
        <v>659</v>
      </c>
      <c r="UJO253" s="256" t="s">
        <v>659</v>
      </c>
      <c r="UJP253" s="256" t="s">
        <v>659</v>
      </c>
      <c r="UJQ253" s="256" t="s">
        <v>659</v>
      </c>
      <c r="UJR253" s="256" t="s">
        <v>659</v>
      </c>
      <c r="UJS253" s="256" t="s">
        <v>659</v>
      </c>
      <c r="UJT253" s="256" t="s">
        <v>659</v>
      </c>
      <c r="UJU253" s="256" t="s">
        <v>659</v>
      </c>
      <c r="UJV253" s="256" t="s">
        <v>659</v>
      </c>
      <c r="UJW253" s="256" t="s">
        <v>659</v>
      </c>
      <c r="UJX253" s="256" t="s">
        <v>659</v>
      </c>
      <c r="UJY253" s="256" t="s">
        <v>659</v>
      </c>
      <c r="UJZ253" s="256" t="s">
        <v>659</v>
      </c>
      <c r="UKA253" s="256" t="s">
        <v>659</v>
      </c>
      <c r="UKB253" s="256" t="s">
        <v>659</v>
      </c>
      <c r="UKC253" s="256" t="s">
        <v>659</v>
      </c>
      <c r="UKD253" s="256" t="s">
        <v>659</v>
      </c>
      <c r="UKE253" s="256" t="s">
        <v>659</v>
      </c>
      <c r="UKF253" s="256" t="s">
        <v>659</v>
      </c>
      <c r="UKG253" s="256" t="s">
        <v>659</v>
      </c>
      <c r="UKH253" s="256" t="s">
        <v>659</v>
      </c>
      <c r="UKI253" s="256" t="s">
        <v>659</v>
      </c>
      <c r="UKJ253" s="256" t="s">
        <v>659</v>
      </c>
      <c r="UKK253" s="256" t="s">
        <v>659</v>
      </c>
      <c r="UKL253" s="256" t="s">
        <v>659</v>
      </c>
      <c r="UKM253" s="256" t="s">
        <v>659</v>
      </c>
      <c r="UKN253" s="256" t="s">
        <v>659</v>
      </c>
      <c r="UKO253" s="256" t="s">
        <v>659</v>
      </c>
      <c r="UKP253" s="256" t="s">
        <v>659</v>
      </c>
      <c r="UKQ253" s="256" t="s">
        <v>659</v>
      </c>
      <c r="UKR253" s="256" t="s">
        <v>659</v>
      </c>
      <c r="UKS253" s="256" t="s">
        <v>659</v>
      </c>
      <c r="UKT253" s="256" t="s">
        <v>659</v>
      </c>
      <c r="UKU253" s="256" t="s">
        <v>659</v>
      </c>
      <c r="UKV253" s="256" t="s">
        <v>659</v>
      </c>
      <c r="UKW253" s="256" t="s">
        <v>659</v>
      </c>
      <c r="UKX253" s="256" t="s">
        <v>659</v>
      </c>
      <c r="UKY253" s="256" t="s">
        <v>659</v>
      </c>
      <c r="UKZ253" s="256" t="s">
        <v>659</v>
      </c>
      <c r="ULA253" s="256" t="s">
        <v>659</v>
      </c>
      <c r="ULB253" s="256" t="s">
        <v>659</v>
      </c>
      <c r="ULC253" s="256" t="s">
        <v>659</v>
      </c>
      <c r="ULD253" s="256" t="s">
        <v>659</v>
      </c>
      <c r="ULE253" s="256" t="s">
        <v>659</v>
      </c>
      <c r="ULF253" s="256" t="s">
        <v>659</v>
      </c>
      <c r="ULG253" s="256" t="s">
        <v>659</v>
      </c>
      <c r="ULH253" s="256" t="s">
        <v>659</v>
      </c>
      <c r="ULI253" s="256" t="s">
        <v>659</v>
      </c>
      <c r="ULJ253" s="256" t="s">
        <v>659</v>
      </c>
      <c r="ULK253" s="256" t="s">
        <v>659</v>
      </c>
      <c r="ULL253" s="256" t="s">
        <v>659</v>
      </c>
      <c r="ULM253" s="256" t="s">
        <v>659</v>
      </c>
      <c r="ULN253" s="256" t="s">
        <v>659</v>
      </c>
      <c r="ULO253" s="256" t="s">
        <v>659</v>
      </c>
      <c r="ULP253" s="256" t="s">
        <v>659</v>
      </c>
      <c r="ULQ253" s="256" t="s">
        <v>659</v>
      </c>
      <c r="ULR253" s="256" t="s">
        <v>659</v>
      </c>
      <c r="ULS253" s="256" t="s">
        <v>659</v>
      </c>
      <c r="ULT253" s="256" t="s">
        <v>659</v>
      </c>
      <c r="ULU253" s="256" t="s">
        <v>659</v>
      </c>
      <c r="ULV253" s="256" t="s">
        <v>659</v>
      </c>
      <c r="ULW253" s="256" t="s">
        <v>659</v>
      </c>
      <c r="ULX253" s="256" t="s">
        <v>659</v>
      </c>
      <c r="ULY253" s="256" t="s">
        <v>659</v>
      </c>
      <c r="ULZ253" s="256" t="s">
        <v>659</v>
      </c>
      <c r="UMA253" s="256" t="s">
        <v>659</v>
      </c>
      <c r="UMB253" s="256" t="s">
        <v>659</v>
      </c>
      <c r="UMC253" s="256" t="s">
        <v>659</v>
      </c>
      <c r="UMD253" s="256" t="s">
        <v>659</v>
      </c>
      <c r="UME253" s="256" t="s">
        <v>659</v>
      </c>
      <c r="UMF253" s="256" t="s">
        <v>659</v>
      </c>
      <c r="UMG253" s="256" t="s">
        <v>659</v>
      </c>
      <c r="UMH253" s="256" t="s">
        <v>659</v>
      </c>
      <c r="UMI253" s="256" t="s">
        <v>659</v>
      </c>
      <c r="UMJ253" s="256" t="s">
        <v>659</v>
      </c>
      <c r="UMK253" s="256" t="s">
        <v>659</v>
      </c>
      <c r="UML253" s="256" t="s">
        <v>659</v>
      </c>
      <c r="UMM253" s="256" t="s">
        <v>659</v>
      </c>
      <c r="UMN253" s="256" t="s">
        <v>659</v>
      </c>
      <c r="UMO253" s="256" t="s">
        <v>659</v>
      </c>
      <c r="UMP253" s="256" t="s">
        <v>659</v>
      </c>
      <c r="UMQ253" s="256" t="s">
        <v>659</v>
      </c>
      <c r="UMR253" s="256" t="s">
        <v>659</v>
      </c>
      <c r="UMS253" s="256" t="s">
        <v>659</v>
      </c>
      <c r="UMT253" s="256" t="s">
        <v>659</v>
      </c>
      <c r="UMU253" s="256" t="s">
        <v>659</v>
      </c>
      <c r="UMV253" s="256" t="s">
        <v>659</v>
      </c>
      <c r="UMW253" s="256" t="s">
        <v>659</v>
      </c>
      <c r="UMX253" s="256" t="s">
        <v>659</v>
      </c>
      <c r="UMY253" s="256" t="s">
        <v>659</v>
      </c>
      <c r="UMZ253" s="256" t="s">
        <v>659</v>
      </c>
      <c r="UNA253" s="256" t="s">
        <v>659</v>
      </c>
      <c r="UNB253" s="256" t="s">
        <v>659</v>
      </c>
      <c r="UNC253" s="256" t="s">
        <v>659</v>
      </c>
      <c r="UND253" s="256" t="s">
        <v>659</v>
      </c>
      <c r="UNE253" s="256" t="s">
        <v>659</v>
      </c>
      <c r="UNF253" s="256" t="s">
        <v>659</v>
      </c>
      <c r="UNG253" s="256" t="s">
        <v>659</v>
      </c>
      <c r="UNH253" s="256" t="s">
        <v>659</v>
      </c>
      <c r="UNI253" s="256" t="s">
        <v>659</v>
      </c>
      <c r="UNJ253" s="256" t="s">
        <v>659</v>
      </c>
      <c r="UNK253" s="256" t="s">
        <v>659</v>
      </c>
      <c r="UNL253" s="256" t="s">
        <v>659</v>
      </c>
      <c r="UNM253" s="256" t="s">
        <v>659</v>
      </c>
      <c r="UNN253" s="256" t="s">
        <v>659</v>
      </c>
      <c r="UNO253" s="256" t="s">
        <v>659</v>
      </c>
      <c r="UNP253" s="256" t="s">
        <v>659</v>
      </c>
      <c r="UNQ253" s="256" t="s">
        <v>659</v>
      </c>
      <c r="UNR253" s="256" t="s">
        <v>659</v>
      </c>
      <c r="UNS253" s="256" t="s">
        <v>659</v>
      </c>
      <c r="UNT253" s="256" t="s">
        <v>659</v>
      </c>
      <c r="UNU253" s="256" t="s">
        <v>659</v>
      </c>
      <c r="UNV253" s="256" t="s">
        <v>659</v>
      </c>
      <c r="UNW253" s="256" t="s">
        <v>659</v>
      </c>
      <c r="UNX253" s="256" t="s">
        <v>659</v>
      </c>
      <c r="UNY253" s="256" t="s">
        <v>659</v>
      </c>
      <c r="UNZ253" s="256" t="s">
        <v>659</v>
      </c>
      <c r="UOA253" s="256" t="s">
        <v>659</v>
      </c>
      <c r="UOB253" s="256" t="s">
        <v>659</v>
      </c>
      <c r="UOC253" s="256" t="s">
        <v>659</v>
      </c>
      <c r="UOD253" s="256" t="s">
        <v>659</v>
      </c>
      <c r="UOE253" s="256" t="s">
        <v>659</v>
      </c>
      <c r="UOF253" s="256" t="s">
        <v>659</v>
      </c>
      <c r="UOG253" s="256" t="s">
        <v>659</v>
      </c>
      <c r="UOH253" s="256" t="s">
        <v>659</v>
      </c>
      <c r="UOI253" s="256" t="s">
        <v>659</v>
      </c>
      <c r="UOJ253" s="256" t="s">
        <v>659</v>
      </c>
      <c r="UOK253" s="256" t="s">
        <v>659</v>
      </c>
      <c r="UOL253" s="256" t="s">
        <v>659</v>
      </c>
      <c r="UOM253" s="256" t="s">
        <v>659</v>
      </c>
      <c r="UON253" s="256" t="s">
        <v>659</v>
      </c>
      <c r="UOO253" s="256" t="s">
        <v>659</v>
      </c>
      <c r="UOP253" s="256" t="s">
        <v>659</v>
      </c>
      <c r="UOQ253" s="256" t="s">
        <v>659</v>
      </c>
      <c r="UOR253" s="256" t="s">
        <v>659</v>
      </c>
      <c r="UOS253" s="256" t="s">
        <v>659</v>
      </c>
      <c r="UOT253" s="256" t="s">
        <v>659</v>
      </c>
      <c r="UOU253" s="256" t="s">
        <v>659</v>
      </c>
      <c r="UOV253" s="256" t="s">
        <v>659</v>
      </c>
      <c r="UOW253" s="256" t="s">
        <v>659</v>
      </c>
      <c r="UOX253" s="256" t="s">
        <v>659</v>
      </c>
      <c r="UOY253" s="256" t="s">
        <v>659</v>
      </c>
      <c r="UOZ253" s="256" t="s">
        <v>659</v>
      </c>
      <c r="UPA253" s="256" t="s">
        <v>659</v>
      </c>
      <c r="UPB253" s="256" t="s">
        <v>659</v>
      </c>
      <c r="UPC253" s="256" t="s">
        <v>659</v>
      </c>
      <c r="UPD253" s="256" t="s">
        <v>659</v>
      </c>
      <c r="UPE253" s="256" t="s">
        <v>659</v>
      </c>
      <c r="UPF253" s="256" t="s">
        <v>659</v>
      </c>
      <c r="UPG253" s="256" t="s">
        <v>659</v>
      </c>
      <c r="UPH253" s="256" t="s">
        <v>659</v>
      </c>
      <c r="UPI253" s="256" t="s">
        <v>659</v>
      </c>
      <c r="UPJ253" s="256" t="s">
        <v>659</v>
      </c>
      <c r="UPK253" s="256" t="s">
        <v>659</v>
      </c>
      <c r="UPL253" s="256" t="s">
        <v>659</v>
      </c>
      <c r="UPM253" s="256" t="s">
        <v>659</v>
      </c>
      <c r="UPN253" s="256" t="s">
        <v>659</v>
      </c>
      <c r="UPO253" s="256" t="s">
        <v>659</v>
      </c>
      <c r="UPP253" s="256" t="s">
        <v>659</v>
      </c>
      <c r="UPQ253" s="256" t="s">
        <v>659</v>
      </c>
      <c r="UPR253" s="256" t="s">
        <v>659</v>
      </c>
      <c r="UPS253" s="256" t="s">
        <v>659</v>
      </c>
      <c r="UPT253" s="256" t="s">
        <v>659</v>
      </c>
      <c r="UPU253" s="256" t="s">
        <v>659</v>
      </c>
      <c r="UPV253" s="256" t="s">
        <v>659</v>
      </c>
      <c r="UPW253" s="256" t="s">
        <v>659</v>
      </c>
      <c r="UPX253" s="256" t="s">
        <v>659</v>
      </c>
      <c r="UPY253" s="256" t="s">
        <v>659</v>
      </c>
      <c r="UPZ253" s="256" t="s">
        <v>659</v>
      </c>
      <c r="UQA253" s="256" t="s">
        <v>659</v>
      </c>
      <c r="UQB253" s="256" t="s">
        <v>659</v>
      </c>
      <c r="UQC253" s="256" t="s">
        <v>659</v>
      </c>
      <c r="UQD253" s="256" t="s">
        <v>659</v>
      </c>
      <c r="UQE253" s="256" t="s">
        <v>659</v>
      </c>
      <c r="UQF253" s="256" t="s">
        <v>659</v>
      </c>
      <c r="UQG253" s="256" t="s">
        <v>659</v>
      </c>
      <c r="UQH253" s="256" t="s">
        <v>659</v>
      </c>
      <c r="UQI253" s="256" t="s">
        <v>659</v>
      </c>
      <c r="UQJ253" s="256" t="s">
        <v>659</v>
      </c>
      <c r="UQK253" s="256" t="s">
        <v>659</v>
      </c>
      <c r="UQL253" s="256" t="s">
        <v>659</v>
      </c>
      <c r="UQM253" s="256" t="s">
        <v>659</v>
      </c>
      <c r="UQN253" s="256" t="s">
        <v>659</v>
      </c>
      <c r="UQO253" s="256" t="s">
        <v>659</v>
      </c>
      <c r="UQP253" s="256" t="s">
        <v>659</v>
      </c>
      <c r="UQQ253" s="256" t="s">
        <v>659</v>
      </c>
      <c r="UQR253" s="256" t="s">
        <v>659</v>
      </c>
      <c r="UQS253" s="256" t="s">
        <v>659</v>
      </c>
      <c r="UQT253" s="256" t="s">
        <v>659</v>
      </c>
      <c r="UQU253" s="256" t="s">
        <v>659</v>
      </c>
      <c r="UQV253" s="256" t="s">
        <v>659</v>
      </c>
      <c r="UQW253" s="256" t="s">
        <v>659</v>
      </c>
      <c r="UQX253" s="256" t="s">
        <v>659</v>
      </c>
      <c r="UQY253" s="256" t="s">
        <v>659</v>
      </c>
      <c r="UQZ253" s="256" t="s">
        <v>659</v>
      </c>
      <c r="URA253" s="256" t="s">
        <v>659</v>
      </c>
      <c r="URB253" s="256" t="s">
        <v>659</v>
      </c>
      <c r="URC253" s="256" t="s">
        <v>659</v>
      </c>
      <c r="URD253" s="256" t="s">
        <v>659</v>
      </c>
      <c r="URE253" s="256" t="s">
        <v>659</v>
      </c>
      <c r="URF253" s="256" t="s">
        <v>659</v>
      </c>
      <c r="URG253" s="256" t="s">
        <v>659</v>
      </c>
      <c r="URH253" s="256" t="s">
        <v>659</v>
      </c>
      <c r="URI253" s="256" t="s">
        <v>659</v>
      </c>
      <c r="URJ253" s="256" t="s">
        <v>659</v>
      </c>
      <c r="URK253" s="256" t="s">
        <v>659</v>
      </c>
      <c r="URL253" s="256" t="s">
        <v>659</v>
      </c>
      <c r="URM253" s="256" t="s">
        <v>659</v>
      </c>
      <c r="URN253" s="256" t="s">
        <v>659</v>
      </c>
      <c r="URO253" s="256" t="s">
        <v>659</v>
      </c>
      <c r="URP253" s="256" t="s">
        <v>659</v>
      </c>
      <c r="URQ253" s="256" t="s">
        <v>659</v>
      </c>
      <c r="URR253" s="256" t="s">
        <v>659</v>
      </c>
      <c r="URS253" s="256" t="s">
        <v>659</v>
      </c>
      <c r="URT253" s="256" t="s">
        <v>659</v>
      </c>
      <c r="URU253" s="256" t="s">
        <v>659</v>
      </c>
      <c r="URV253" s="256" t="s">
        <v>659</v>
      </c>
      <c r="URW253" s="256" t="s">
        <v>659</v>
      </c>
      <c r="URX253" s="256" t="s">
        <v>659</v>
      </c>
      <c r="URY253" s="256" t="s">
        <v>659</v>
      </c>
      <c r="URZ253" s="256" t="s">
        <v>659</v>
      </c>
      <c r="USA253" s="256" t="s">
        <v>659</v>
      </c>
      <c r="USB253" s="256" t="s">
        <v>659</v>
      </c>
      <c r="USC253" s="256" t="s">
        <v>659</v>
      </c>
      <c r="USD253" s="256" t="s">
        <v>659</v>
      </c>
      <c r="USE253" s="256" t="s">
        <v>659</v>
      </c>
      <c r="USF253" s="256" t="s">
        <v>659</v>
      </c>
      <c r="USG253" s="256" t="s">
        <v>659</v>
      </c>
      <c r="USH253" s="256" t="s">
        <v>659</v>
      </c>
      <c r="USI253" s="256" t="s">
        <v>659</v>
      </c>
      <c r="USJ253" s="256" t="s">
        <v>659</v>
      </c>
      <c r="USK253" s="256" t="s">
        <v>659</v>
      </c>
      <c r="USL253" s="256" t="s">
        <v>659</v>
      </c>
      <c r="USM253" s="256" t="s">
        <v>659</v>
      </c>
      <c r="USN253" s="256" t="s">
        <v>659</v>
      </c>
      <c r="USO253" s="256" t="s">
        <v>659</v>
      </c>
      <c r="USP253" s="256" t="s">
        <v>659</v>
      </c>
      <c r="USQ253" s="256" t="s">
        <v>659</v>
      </c>
      <c r="USR253" s="256" t="s">
        <v>659</v>
      </c>
      <c r="USS253" s="256" t="s">
        <v>659</v>
      </c>
      <c r="UST253" s="256" t="s">
        <v>659</v>
      </c>
      <c r="USU253" s="256" t="s">
        <v>659</v>
      </c>
      <c r="USV253" s="256" t="s">
        <v>659</v>
      </c>
      <c r="USW253" s="256" t="s">
        <v>659</v>
      </c>
      <c r="USX253" s="256" t="s">
        <v>659</v>
      </c>
      <c r="USY253" s="256" t="s">
        <v>659</v>
      </c>
      <c r="USZ253" s="256" t="s">
        <v>659</v>
      </c>
      <c r="UTA253" s="256" t="s">
        <v>659</v>
      </c>
      <c r="UTB253" s="256" t="s">
        <v>659</v>
      </c>
      <c r="UTC253" s="256" t="s">
        <v>659</v>
      </c>
      <c r="UTD253" s="256" t="s">
        <v>659</v>
      </c>
      <c r="UTE253" s="256" t="s">
        <v>659</v>
      </c>
      <c r="UTF253" s="256" t="s">
        <v>659</v>
      </c>
      <c r="UTG253" s="256" t="s">
        <v>659</v>
      </c>
      <c r="UTH253" s="256" t="s">
        <v>659</v>
      </c>
      <c r="UTI253" s="256" t="s">
        <v>659</v>
      </c>
      <c r="UTJ253" s="256" t="s">
        <v>659</v>
      </c>
      <c r="UTK253" s="256" t="s">
        <v>659</v>
      </c>
      <c r="UTL253" s="256" t="s">
        <v>659</v>
      </c>
      <c r="UTM253" s="256" t="s">
        <v>659</v>
      </c>
      <c r="UTN253" s="256" t="s">
        <v>659</v>
      </c>
      <c r="UTO253" s="256" t="s">
        <v>659</v>
      </c>
      <c r="UTP253" s="256" t="s">
        <v>659</v>
      </c>
      <c r="UTQ253" s="256" t="s">
        <v>659</v>
      </c>
      <c r="UTR253" s="256" t="s">
        <v>659</v>
      </c>
      <c r="UTS253" s="256" t="s">
        <v>659</v>
      </c>
      <c r="UTT253" s="256" t="s">
        <v>659</v>
      </c>
      <c r="UTU253" s="256" t="s">
        <v>659</v>
      </c>
      <c r="UTV253" s="256" t="s">
        <v>659</v>
      </c>
      <c r="UTW253" s="256" t="s">
        <v>659</v>
      </c>
      <c r="UTX253" s="256" t="s">
        <v>659</v>
      </c>
      <c r="UTY253" s="256" t="s">
        <v>659</v>
      </c>
      <c r="UTZ253" s="256" t="s">
        <v>659</v>
      </c>
      <c r="UUA253" s="256" t="s">
        <v>659</v>
      </c>
      <c r="UUB253" s="256" t="s">
        <v>659</v>
      </c>
      <c r="UUC253" s="256" t="s">
        <v>659</v>
      </c>
      <c r="UUD253" s="256" t="s">
        <v>659</v>
      </c>
      <c r="UUE253" s="256" t="s">
        <v>659</v>
      </c>
      <c r="UUF253" s="256" t="s">
        <v>659</v>
      </c>
      <c r="UUG253" s="256" t="s">
        <v>659</v>
      </c>
      <c r="UUH253" s="256" t="s">
        <v>659</v>
      </c>
      <c r="UUI253" s="256" t="s">
        <v>659</v>
      </c>
      <c r="UUJ253" s="256" t="s">
        <v>659</v>
      </c>
      <c r="UUK253" s="256" t="s">
        <v>659</v>
      </c>
      <c r="UUL253" s="256" t="s">
        <v>659</v>
      </c>
      <c r="UUM253" s="256" t="s">
        <v>659</v>
      </c>
      <c r="UUN253" s="256" t="s">
        <v>659</v>
      </c>
      <c r="UUO253" s="256" t="s">
        <v>659</v>
      </c>
      <c r="UUP253" s="256" t="s">
        <v>659</v>
      </c>
      <c r="UUQ253" s="256" t="s">
        <v>659</v>
      </c>
      <c r="UUR253" s="256" t="s">
        <v>659</v>
      </c>
      <c r="UUS253" s="256" t="s">
        <v>659</v>
      </c>
      <c r="UUT253" s="256" t="s">
        <v>659</v>
      </c>
      <c r="UUU253" s="256" t="s">
        <v>659</v>
      </c>
      <c r="UUV253" s="256" t="s">
        <v>659</v>
      </c>
      <c r="UUW253" s="256" t="s">
        <v>659</v>
      </c>
      <c r="UUX253" s="256" t="s">
        <v>659</v>
      </c>
      <c r="UUY253" s="256" t="s">
        <v>659</v>
      </c>
      <c r="UUZ253" s="256" t="s">
        <v>659</v>
      </c>
      <c r="UVA253" s="256" t="s">
        <v>659</v>
      </c>
      <c r="UVB253" s="256" t="s">
        <v>659</v>
      </c>
      <c r="UVC253" s="256" t="s">
        <v>659</v>
      </c>
      <c r="UVD253" s="256" t="s">
        <v>659</v>
      </c>
      <c r="UVE253" s="256" t="s">
        <v>659</v>
      </c>
      <c r="UVF253" s="256" t="s">
        <v>659</v>
      </c>
      <c r="UVG253" s="256" t="s">
        <v>659</v>
      </c>
      <c r="UVH253" s="256" t="s">
        <v>659</v>
      </c>
      <c r="UVI253" s="256" t="s">
        <v>659</v>
      </c>
      <c r="UVJ253" s="256" t="s">
        <v>659</v>
      </c>
      <c r="UVK253" s="256" t="s">
        <v>659</v>
      </c>
      <c r="UVL253" s="256" t="s">
        <v>659</v>
      </c>
      <c r="UVM253" s="256" t="s">
        <v>659</v>
      </c>
      <c r="UVN253" s="256" t="s">
        <v>659</v>
      </c>
      <c r="UVO253" s="256" t="s">
        <v>659</v>
      </c>
      <c r="UVP253" s="256" t="s">
        <v>659</v>
      </c>
      <c r="UVQ253" s="256" t="s">
        <v>659</v>
      </c>
      <c r="UVR253" s="256" t="s">
        <v>659</v>
      </c>
      <c r="UVS253" s="256" t="s">
        <v>659</v>
      </c>
      <c r="UVT253" s="256" t="s">
        <v>659</v>
      </c>
      <c r="UVU253" s="256" t="s">
        <v>659</v>
      </c>
      <c r="UVV253" s="256" t="s">
        <v>659</v>
      </c>
      <c r="UVW253" s="256" t="s">
        <v>659</v>
      </c>
      <c r="UVX253" s="256" t="s">
        <v>659</v>
      </c>
      <c r="UVY253" s="256" t="s">
        <v>659</v>
      </c>
      <c r="UVZ253" s="256" t="s">
        <v>659</v>
      </c>
      <c r="UWA253" s="256" t="s">
        <v>659</v>
      </c>
      <c r="UWB253" s="256" t="s">
        <v>659</v>
      </c>
      <c r="UWC253" s="256" t="s">
        <v>659</v>
      </c>
      <c r="UWD253" s="256" t="s">
        <v>659</v>
      </c>
      <c r="UWE253" s="256" t="s">
        <v>659</v>
      </c>
      <c r="UWF253" s="256" t="s">
        <v>659</v>
      </c>
      <c r="UWG253" s="256" t="s">
        <v>659</v>
      </c>
      <c r="UWH253" s="256" t="s">
        <v>659</v>
      </c>
      <c r="UWI253" s="256" t="s">
        <v>659</v>
      </c>
      <c r="UWJ253" s="256" t="s">
        <v>659</v>
      </c>
      <c r="UWK253" s="256" t="s">
        <v>659</v>
      </c>
      <c r="UWL253" s="256" t="s">
        <v>659</v>
      </c>
      <c r="UWM253" s="256" t="s">
        <v>659</v>
      </c>
      <c r="UWN253" s="256" t="s">
        <v>659</v>
      </c>
      <c r="UWO253" s="256" t="s">
        <v>659</v>
      </c>
      <c r="UWP253" s="256" t="s">
        <v>659</v>
      </c>
      <c r="UWQ253" s="256" t="s">
        <v>659</v>
      </c>
      <c r="UWR253" s="256" t="s">
        <v>659</v>
      </c>
      <c r="UWS253" s="256" t="s">
        <v>659</v>
      </c>
      <c r="UWT253" s="256" t="s">
        <v>659</v>
      </c>
      <c r="UWU253" s="256" t="s">
        <v>659</v>
      </c>
      <c r="UWV253" s="256" t="s">
        <v>659</v>
      </c>
      <c r="UWW253" s="256" t="s">
        <v>659</v>
      </c>
      <c r="UWX253" s="256" t="s">
        <v>659</v>
      </c>
      <c r="UWY253" s="256" t="s">
        <v>659</v>
      </c>
      <c r="UWZ253" s="256" t="s">
        <v>659</v>
      </c>
      <c r="UXA253" s="256" t="s">
        <v>659</v>
      </c>
      <c r="UXB253" s="256" t="s">
        <v>659</v>
      </c>
      <c r="UXC253" s="256" t="s">
        <v>659</v>
      </c>
      <c r="UXD253" s="256" t="s">
        <v>659</v>
      </c>
      <c r="UXE253" s="256" t="s">
        <v>659</v>
      </c>
      <c r="UXF253" s="256" t="s">
        <v>659</v>
      </c>
      <c r="UXG253" s="256" t="s">
        <v>659</v>
      </c>
      <c r="UXH253" s="256" t="s">
        <v>659</v>
      </c>
      <c r="UXI253" s="256" t="s">
        <v>659</v>
      </c>
      <c r="UXJ253" s="256" t="s">
        <v>659</v>
      </c>
      <c r="UXK253" s="256" t="s">
        <v>659</v>
      </c>
      <c r="UXL253" s="256" t="s">
        <v>659</v>
      </c>
      <c r="UXM253" s="256" t="s">
        <v>659</v>
      </c>
      <c r="UXN253" s="256" t="s">
        <v>659</v>
      </c>
      <c r="UXO253" s="256" t="s">
        <v>659</v>
      </c>
      <c r="UXP253" s="256" t="s">
        <v>659</v>
      </c>
      <c r="UXQ253" s="256" t="s">
        <v>659</v>
      </c>
      <c r="UXR253" s="256" t="s">
        <v>659</v>
      </c>
      <c r="UXS253" s="256" t="s">
        <v>659</v>
      </c>
      <c r="UXT253" s="256" t="s">
        <v>659</v>
      </c>
      <c r="UXU253" s="256" t="s">
        <v>659</v>
      </c>
      <c r="UXV253" s="256" t="s">
        <v>659</v>
      </c>
      <c r="UXW253" s="256" t="s">
        <v>659</v>
      </c>
      <c r="UXX253" s="256" t="s">
        <v>659</v>
      </c>
      <c r="UXY253" s="256" t="s">
        <v>659</v>
      </c>
      <c r="UXZ253" s="256" t="s">
        <v>659</v>
      </c>
      <c r="UYA253" s="256" t="s">
        <v>659</v>
      </c>
      <c r="UYB253" s="256" t="s">
        <v>659</v>
      </c>
      <c r="UYC253" s="256" t="s">
        <v>659</v>
      </c>
      <c r="UYD253" s="256" t="s">
        <v>659</v>
      </c>
      <c r="UYE253" s="256" t="s">
        <v>659</v>
      </c>
      <c r="UYF253" s="256" t="s">
        <v>659</v>
      </c>
      <c r="UYG253" s="256" t="s">
        <v>659</v>
      </c>
      <c r="UYH253" s="256" t="s">
        <v>659</v>
      </c>
      <c r="UYI253" s="256" t="s">
        <v>659</v>
      </c>
      <c r="UYJ253" s="256" t="s">
        <v>659</v>
      </c>
      <c r="UYK253" s="256" t="s">
        <v>659</v>
      </c>
      <c r="UYL253" s="256" t="s">
        <v>659</v>
      </c>
      <c r="UYM253" s="256" t="s">
        <v>659</v>
      </c>
      <c r="UYN253" s="256" t="s">
        <v>659</v>
      </c>
      <c r="UYO253" s="256" t="s">
        <v>659</v>
      </c>
      <c r="UYP253" s="256" t="s">
        <v>659</v>
      </c>
      <c r="UYQ253" s="256" t="s">
        <v>659</v>
      </c>
      <c r="UYR253" s="256" t="s">
        <v>659</v>
      </c>
      <c r="UYS253" s="256" t="s">
        <v>659</v>
      </c>
      <c r="UYT253" s="256" t="s">
        <v>659</v>
      </c>
      <c r="UYU253" s="256" t="s">
        <v>659</v>
      </c>
      <c r="UYV253" s="256" t="s">
        <v>659</v>
      </c>
      <c r="UYW253" s="256" t="s">
        <v>659</v>
      </c>
      <c r="UYX253" s="256" t="s">
        <v>659</v>
      </c>
      <c r="UYY253" s="256" t="s">
        <v>659</v>
      </c>
      <c r="UYZ253" s="256" t="s">
        <v>659</v>
      </c>
      <c r="UZA253" s="256" t="s">
        <v>659</v>
      </c>
      <c r="UZB253" s="256" t="s">
        <v>659</v>
      </c>
      <c r="UZC253" s="256" t="s">
        <v>659</v>
      </c>
      <c r="UZD253" s="256" t="s">
        <v>659</v>
      </c>
      <c r="UZE253" s="256" t="s">
        <v>659</v>
      </c>
      <c r="UZF253" s="256" t="s">
        <v>659</v>
      </c>
      <c r="UZG253" s="256" t="s">
        <v>659</v>
      </c>
      <c r="UZH253" s="256" t="s">
        <v>659</v>
      </c>
      <c r="UZI253" s="256" t="s">
        <v>659</v>
      </c>
      <c r="UZJ253" s="256" t="s">
        <v>659</v>
      </c>
      <c r="UZK253" s="256" t="s">
        <v>659</v>
      </c>
      <c r="UZL253" s="256" t="s">
        <v>659</v>
      </c>
      <c r="UZM253" s="256" t="s">
        <v>659</v>
      </c>
      <c r="UZN253" s="256" t="s">
        <v>659</v>
      </c>
      <c r="UZO253" s="256" t="s">
        <v>659</v>
      </c>
      <c r="UZP253" s="256" t="s">
        <v>659</v>
      </c>
      <c r="UZQ253" s="256" t="s">
        <v>659</v>
      </c>
      <c r="UZR253" s="256" t="s">
        <v>659</v>
      </c>
      <c r="UZS253" s="256" t="s">
        <v>659</v>
      </c>
      <c r="UZT253" s="256" t="s">
        <v>659</v>
      </c>
      <c r="UZU253" s="256" t="s">
        <v>659</v>
      </c>
      <c r="UZV253" s="256" t="s">
        <v>659</v>
      </c>
      <c r="UZW253" s="256" t="s">
        <v>659</v>
      </c>
      <c r="UZX253" s="256" t="s">
        <v>659</v>
      </c>
      <c r="UZY253" s="256" t="s">
        <v>659</v>
      </c>
      <c r="UZZ253" s="256" t="s">
        <v>659</v>
      </c>
      <c r="VAA253" s="256" t="s">
        <v>659</v>
      </c>
      <c r="VAB253" s="256" t="s">
        <v>659</v>
      </c>
      <c r="VAC253" s="256" t="s">
        <v>659</v>
      </c>
      <c r="VAD253" s="256" t="s">
        <v>659</v>
      </c>
      <c r="VAE253" s="256" t="s">
        <v>659</v>
      </c>
      <c r="VAF253" s="256" t="s">
        <v>659</v>
      </c>
      <c r="VAG253" s="256" t="s">
        <v>659</v>
      </c>
      <c r="VAH253" s="256" t="s">
        <v>659</v>
      </c>
      <c r="VAI253" s="256" t="s">
        <v>659</v>
      </c>
      <c r="VAJ253" s="256" t="s">
        <v>659</v>
      </c>
      <c r="VAK253" s="256" t="s">
        <v>659</v>
      </c>
      <c r="VAL253" s="256" t="s">
        <v>659</v>
      </c>
      <c r="VAM253" s="256" t="s">
        <v>659</v>
      </c>
      <c r="VAN253" s="256" t="s">
        <v>659</v>
      </c>
      <c r="VAO253" s="256" t="s">
        <v>659</v>
      </c>
      <c r="VAP253" s="256" t="s">
        <v>659</v>
      </c>
      <c r="VAQ253" s="256" t="s">
        <v>659</v>
      </c>
      <c r="VAR253" s="256" t="s">
        <v>659</v>
      </c>
      <c r="VAS253" s="256" t="s">
        <v>659</v>
      </c>
      <c r="VAT253" s="256" t="s">
        <v>659</v>
      </c>
      <c r="VAU253" s="256" t="s">
        <v>659</v>
      </c>
      <c r="VAV253" s="256" t="s">
        <v>659</v>
      </c>
      <c r="VAW253" s="256" t="s">
        <v>659</v>
      </c>
      <c r="VAX253" s="256" t="s">
        <v>659</v>
      </c>
      <c r="VAY253" s="256" t="s">
        <v>659</v>
      </c>
      <c r="VAZ253" s="256" t="s">
        <v>659</v>
      </c>
      <c r="VBA253" s="256" t="s">
        <v>659</v>
      </c>
      <c r="VBB253" s="256" t="s">
        <v>659</v>
      </c>
      <c r="VBC253" s="256" t="s">
        <v>659</v>
      </c>
      <c r="VBD253" s="256" t="s">
        <v>659</v>
      </c>
      <c r="VBE253" s="256" t="s">
        <v>659</v>
      </c>
      <c r="VBF253" s="256" t="s">
        <v>659</v>
      </c>
      <c r="VBG253" s="256" t="s">
        <v>659</v>
      </c>
      <c r="VBH253" s="256" t="s">
        <v>659</v>
      </c>
      <c r="VBI253" s="256" t="s">
        <v>659</v>
      </c>
      <c r="VBJ253" s="256" t="s">
        <v>659</v>
      </c>
      <c r="VBK253" s="256" t="s">
        <v>659</v>
      </c>
      <c r="VBL253" s="256" t="s">
        <v>659</v>
      </c>
      <c r="VBM253" s="256" t="s">
        <v>659</v>
      </c>
      <c r="VBN253" s="256" t="s">
        <v>659</v>
      </c>
      <c r="VBO253" s="256" t="s">
        <v>659</v>
      </c>
      <c r="VBP253" s="256" t="s">
        <v>659</v>
      </c>
      <c r="VBQ253" s="256" t="s">
        <v>659</v>
      </c>
      <c r="VBR253" s="256" t="s">
        <v>659</v>
      </c>
      <c r="VBS253" s="256" t="s">
        <v>659</v>
      </c>
      <c r="VBT253" s="256" t="s">
        <v>659</v>
      </c>
      <c r="VBU253" s="256" t="s">
        <v>659</v>
      </c>
      <c r="VBV253" s="256" t="s">
        <v>659</v>
      </c>
      <c r="VBW253" s="256" t="s">
        <v>659</v>
      </c>
      <c r="VBX253" s="256" t="s">
        <v>659</v>
      </c>
      <c r="VBY253" s="256" t="s">
        <v>659</v>
      </c>
      <c r="VBZ253" s="256" t="s">
        <v>659</v>
      </c>
      <c r="VCA253" s="256" t="s">
        <v>659</v>
      </c>
      <c r="VCB253" s="256" t="s">
        <v>659</v>
      </c>
      <c r="VCC253" s="256" t="s">
        <v>659</v>
      </c>
      <c r="VCD253" s="256" t="s">
        <v>659</v>
      </c>
      <c r="VCE253" s="256" t="s">
        <v>659</v>
      </c>
      <c r="VCF253" s="256" t="s">
        <v>659</v>
      </c>
      <c r="VCG253" s="256" t="s">
        <v>659</v>
      </c>
      <c r="VCH253" s="256" t="s">
        <v>659</v>
      </c>
      <c r="VCI253" s="256" t="s">
        <v>659</v>
      </c>
      <c r="VCJ253" s="256" t="s">
        <v>659</v>
      </c>
      <c r="VCK253" s="256" t="s">
        <v>659</v>
      </c>
      <c r="VCL253" s="256" t="s">
        <v>659</v>
      </c>
      <c r="VCM253" s="256" t="s">
        <v>659</v>
      </c>
      <c r="VCN253" s="256" t="s">
        <v>659</v>
      </c>
      <c r="VCO253" s="256" t="s">
        <v>659</v>
      </c>
      <c r="VCP253" s="256" t="s">
        <v>659</v>
      </c>
      <c r="VCQ253" s="256" t="s">
        <v>659</v>
      </c>
      <c r="VCR253" s="256" t="s">
        <v>659</v>
      </c>
      <c r="VCS253" s="256" t="s">
        <v>659</v>
      </c>
      <c r="VCT253" s="256" t="s">
        <v>659</v>
      </c>
      <c r="VCU253" s="256" t="s">
        <v>659</v>
      </c>
      <c r="VCV253" s="256" t="s">
        <v>659</v>
      </c>
      <c r="VCW253" s="256" t="s">
        <v>659</v>
      </c>
      <c r="VCX253" s="256" t="s">
        <v>659</v>
      </c>
      <c r="VCY253" s="256" t="s">
        <v>659</v>
      </c>
      <c r="VCZ253" s="256" t="s">
        <v>659</v>
      </c>
      <c r="VDA253" s="256" t="s">
        <v>659</v>
      </c>
      <c r="VDB253" s="256" t="s">
        <v>659</v>
      </c>
      <c r="VDC253" s="256" t="s">
        <v>659</v>
      </c>
      <c r="VDD253" s="256" t="s">
        <v>659</v>
      </c>
      <c r="VDE253" s="256" t="s">
        <v>659</v>
      </c>
      <c r="VDF253" s="256" t="s">
        <v>659</v>
      </c>
      <c r="VDG253" s="256" t="s">
        <v>659</v>
      </c>
      <c r="VDH253" s="256" t="s">
        <v>659</v>
      </c>
      <c r="VDI253" s="256" t="s">
        <v>659</v>
      </c>
      <c r="VDJ253" s="256" t="s">
        <v>659</v>
      </c>
      <c r="VDK253" s="256" t="s">
        <v>659</v>
      </c>
      <c r="VDL253" s="256" t="s">
        <v>659</v>
      </c>
      <c r="VDM253" s="256" t="s">
        <v>659</v>
      </c>
      <c r="VDN253" s="256" t="s">
        <v>659</v>
      </c>
      <c r="VDO253" s="256" t="s">
        <v>659</v>
      </c>
      <c r="VDP253" s="256" t="s">
        <v>659</v>
      </c>
      <c r="VDQ253" s="256" t="s">
        <v>659</v>
      </c>
      <c r="VDR253" s="256" t="s">
        <v>659</v>
      </c>
      <c r="VDS253" s="256" t="s">
        <v>659</v>
      </c>
      <c r="VDT253" s="256" t="s">
        <v>659</v>
      </c>
      <c r="VDU253" s="256" t="s">
        <v>659</v>
      </c>
      <c r="VDV253" s="256" t="s">
        <v>659</v>
      </c>
      <c r="VDW253" s="256" t="s">
        <v>659</v>
      </c>
      <c r="VDX253" s="256" t="s">
        <v>659</v>
      </c>
      <c r="VDY253" s="256" t="s">
        <v>659</v>
      </c>
      <c r="VDZ253" s="256" t="s">
        <v>659</v>
      </c>
      <c r="VEA253" s="256" t="s">
        <v>659</v>
      </c>
      <c r="VEB253" s="256" t="s">
        <v>659</v>
      </c>
      <c r="VEC253" s="256" t="s">
        <v>659</v>
      </c>
      <c r="VED253" s="256" t="s">
        <v>659</v>
      </c>
      <c r="VEE253" s="256" t="s">
        <v>659</v>
      </c>
      <c r="VEF253" s="256" t="s">
        <v>659</v>
      </c>
      <c r="VEG253" s="256" t="s">
        <v>659</v>
      </c>
      <c r="VEH253" s="256" t="s">
        <v>659</v>
      </c>
      <c r="VEI253" s="256" t="s">
        <v>659</v>
      </c>
      <c r="VEJ253" s="256" t="s">
        <v>659</v>
      </c>
      <c r="VEK253" s="256" t="s">
        <v>659</v>
      </c>
      <c r="VEL253" s="256" t="s">
        <v>659</v>
      </c>
      <c r="VEM253" s="256" t="s">
        <v>659</v>
      </c>
      <c r="VEN253" s="256" t="s">
        <v>659</v>
      </c>
      <c r="VEO253" s="256" t="s">
        <v>659</v>
      </c>
      <c r="VEP253" s="256" t="s">
        <v>659</v>
      </c>
      <c r="VEQ253" s="256" t="s">
        <v>659</v>
      </c>
      <c r="VER253" s="256" t="s">
        <v>659</v>
      </c>
      <c r="VES253" s="256" t="s">
        <v>659</v>
      </c>
      <c r="VET253" s="256" t="s">
        <v>659</v>
      </c>
      <c r="VEU253" s="256" t="s">
        <v>659</v>
      </c>
      <c r="VEV253" s="256" t="s">
        <v>659</v>
      </c>
      <c r="VEW253" s="256" t="s">
        <v>659</v>
      </c>
      <c r="VEX253" s="256" t="s">
        <v>659</v>
      </c>
      <c r="VEY253" s="256" t="s">
        <v>659</v>
      </c>
      <c r="VEZ253" s="256" t="s">
        <v>659</v>
      </c>
      <c r="VFA253" s="256" t="s">
        <v>659</v>
      </c>
      <c r="VFB253" s="256" t="s">
        <v>659</v>
      </c>
      <c r="VFC253" s="256" t="s">
        <v>659</v>
      </c>
      <c r="VFD253" s="256" t="s">
        <v>659</v>
      </c>
      <c r="VFE253" s="256" t="s">
        <v>659</v>
      </c>
      <c r="VFF253" s="256" t="s">
        <v>659</v>
      </c>
      <c r="VFG253" s="256" t="s">
        <v>659</v>
      </c>
      <c r="VFH253" s="256" t="s">
        <v>659</v>
      </c>
      <c r="VFI253" s="256" t="s">
        <v>659</v>
      </c>
      <c r="VFJ253" s="256" t="s">
        <v>659</v>
      </c>
      <c r="VFK253" s="256" t="s">
        <v>659</v>
      </c>
      <c r="VFL253" s="256" t="s">
        <v>659</v>
      </c>
      <c r="VFM253" s="256" t="s">
        <v>659</v>
      </c>
      <c r="VFN253" s="256" t="s">
        <v>659</v>
      </c>
      <c r="VFO253" s="256" t="s">
        <v>659</v>
      </c>
      <c r="VFP253" s="256" t="s">
        <v>659</v>
      </c>
      <c r="VFQ253" s="256" t="s">
        <v>659</v>
      </c>
      <c r="VFR253" s="256" t="s">
        <v>659</v>
      </c>
      <c r="VFS253" s="256" t="s">
        <v>659</v>
      </c>
      <c r="VFT253" s="256" t="s">
        <v>659</v>
      </c>
      <c r="VFU253" s="256" t="s">
        <v>659</v>
      </c>
      <c r="VFV253" s="256" t="s">
        <v>659</v>
      </c>
      <c r="VFW253" s="256" t="s">
        <v>659</v>
      </c>
      <c r="VFX253" s="256" t="s">
        <v>659</v>
      </c>
      <c r="VFY253" s="256" t="s">
        <v>659</v>
      </c>
      <c r="VFZ253" s="256" t="s">
        <v>659</v>
      </c>
      <c r="VGA253" s="256" t="s">
        <v>659</v>
      </c>
      <c r="VGB253" s="256" t="s">
        <v>659</v>
      </c>
      <c r="VGC253" s="256" t="s">
        <v>659</v>
      </c>
      <c r="VGD253" s="256" t="s">
        <v>659</v>
      </c>
      <c r="VGE253" s="256" t="s">
        <v>659</v>
      </c>
      <c r="VGF253" s="256" t="s">
        <v>659</v>
      </c>
      <c r="VGG253" s="256" t="s">
        <v>659</v>
      </c>
      <c r="VGH253" s="256" t="s">
        <v>659</v>
      </c>
      <c r="VGI253" s="256" t="s">
        <v>659</v>
      </c>
      <c r="VGJ253" s="256" t="s">
        <v>659</v>
      </c>
      <c r="VGK253" s="256" t="s">
        <v>659</v>
      </c>
      <c r="VGL253" s="256" t="s">
        <v>659</v>
      </c>
      <c r="VGM253" s="256" t="s">
        <v>659</v>
      </c>
      <c r="VGN253" s="256" t="s">
        <v>659</v>
      </c>
      <c r="VGO253" s="256" t="s">
        <v>659</v>
      </c>
      <c r="VGP253" s="256" t="s">
        <v>659</v>
      </c>
      <c r="VGQ253" s="256" t="s">
        <v>659</v>
      </c>
      <c r="VGR253" s="256" t="s">
        <v>659</v>
      </c>
      <c r="VGS253" s="256" t="s">
        <v>659</v>
      </c>
      <c r="VGT253" s="256" t="s">
        <v>659</v>
      </c>
      <c r="VGU253" s="256" t="s">
        <v>659</v>
      </c>
      <c r="VGV253" s="256" t="s">
        <v>659</v>
      </c>
      <c r="VGW253" s="256" t="s">
        <v>659</v>
      </c>
      <c r="VGX253" s="256" t="s">
        <v>659</v>
      </c>
      <c r="VGY253" s="256" t="s">
        <v>659</v>
      </c>
      <c r="VGZ253" s="256" t="s">
        <v>659</v>
      </c>
      <c r="VHA253" s="256" t="s">
        <v>659</v>
      </c>
      <c r="VHB253" s="256" t="s">
        <v>659</v>
      </c>
      <c r="VHC253" s="256" t="s">
        <v>659</v>
      </c>
      <c r="VHD253" s="256" t="s">
        <v>659</v>
      </c>
      <c r="VHE253" s="256" t="s">
        <v>659</v>
      </c>
      <c r="VHF253" s="256" t="s">
        <v>659</v>
      </c>
      <c r="VHG253" s="256" t="s">
        <v>659</v>
      </c>
      <c r="VHH253" s="256" t="s">
        <v>659</v>
      </c>
      <c r="VHI253" s="256" t="s">
        <v>659</v>
      </c>
      <c r="VHJ253" s="256" t="s">
        <v>659</v>
      </c>
      <c r="VHK253" s="256" t="s">
        <v>659</v>
      </c>
      <c r="VHL253" s="256" t="s">
        <v>659</v>
      </c>
      <c r="VHM253" s="256" t="s">
        <v>659</v>
      </c>
      <c r="VHN253" s="256" t="s">
        <v>659</v>
      </c>
      <c r="VHO253" s="256" t="s">
        <v>659</v>
      </c>
      <c r="VHP253" s="256" t="s">
        <v>659</v>
      </c>
      <c r="VHQ253" s="256" t="s">
        <v>659</v>
      </c>
      <c r="VHR253" s="256" t="s">
        <v>659</v>
      </c>
      <c r="VHS253" s="256" t="s">
        <v>659</v>
      </c>
      <c r="VHT253" s="256" t="s">
        <v>659</v>
      </c>
      <c r="VHU253" s="256" t="s">
        <v>659</v>
      </c>
      <c r="VHV253" s="256" t="s">
        <v>659</v>
      </c>
      <c r="VHW253" s="256" t="s">
        <v>659</v>
      </c>
      <c r="VHX253" s="256" t="s">
        <v>659</v>
      </c>
      <c r="VHY253" s="256" t="s">
        <v>659</v>
      </c>
      <c r="VHZ253" s="256" t="s">
        <v>659</v>
      </c>
      <c r="VIA253" s="256" t="s">
        <v>659</v>
      </c>
      <c r="VIB253" s="256" t="s">
        <v>659</v>
      </c>
      <c r="VIC253" s="256" t="s">
        <v>659</v>
      </c>
      <c r="VID253" s="256" t="s">
        <v>659</v>
      </c>
      <c r="VIE253" s="256" t="s">
        <v>659</v>
      </c>
      <c r="VIF253" s="256" t="s">
        <v>659</v>
      </c>
      <c r="VIG253" s="256" t="s">
        <v>659</v>
      </c>
      <c r="VIH253" s="256" t="s">
        <v>659</v>
      </c>
      <c r="VII253" s="256" t="s">
        <v>659</v>
      </c>
      <c r="VIJ253" s="256" t="s">
        <v>659</v>
      </c>
      <c r="VIK253" s="256" t="s">
        <v>659</v>
      </c>
      <c r="VIL253" s="256" t="s">
        <v>659</v>
      </c>
      <c r="VIM253" s="256" t="s">
        <v>659</v>
      </c>
      <c r="VIN253" s="256" t="s">
        <v>659</v>
      </c>
      <c r="VIO253" s="256" t="s">
        <v>659</v>
      </c>
      <c r="VIP253" s="256" t="s">
        <v>659</v>
      </c>
      <c r="VIQ253" s="256" t="s">
        <v>659</v>
      </c>
      <c r="VIR253" s="256" t="s">
        <v>659</v>
      </c>
      <c r="VIS253" s="256" t="s">
        <v>659</v>
      </c>
      <c r="VIT253" s="256" t="s">
        <v>659</v>
      </c>
      <c r="VIU253" s="256" t="s">
        <v>659</v>
      </c>
      <c r="VIV253" s="256" t="s">
        <v>659</v>
      </c>
      <c r="VIW253" s="256" t="s">
        <v>659</v>
      </c>
      <c r="VIX253" s="256" t="s">
        <v>659</v>
      </c>
      <c r="VIY253" s="256" t="s">
        <v>659</v>
      </c>
      <c r="VIZ253" s="256" t="s">
        <v>659</v>
      </c>
      <c r="VJA253" s="256" t="s">
        <v>659</v>
      </c>
      <c r="VJB253" s="256" t="s">
        <v>659</v>
      </c>
      <c r="VJC253" s="256" t="s">
        <v>659</v>
      </c>
      <c r="VJD253" s="256" t="s">
        <v>659</v>
      </c>
      <c r="VJE253" s="256" t="s">
        <v>659</v>
      </c>
      <c r="VJF253" s="256" t="s">
        <v>659</v>
      </c>
      <c r="VJG253" s="256" t="s">
        <v>659</v>
      </c>
      <c r="VJH253" s="256" t="s">
        <v>659</v>
      </c>
      <c r="VJI253" s="256" t="s">
        <v>659</v>
      </c>
      <c r="VJJ253" s="256" t="s">
        <v>659</v>
      </c>
      <c r="VJK253" s="256" t="s">
        <v>659</v>
      </c>
      <c r="VJL253" s="256" t="s">
        <v>659</v>
      </c>
      <c r="VJM253" s="256" t="s">
        <v>659</v>
      </c>
      <c r="VJN253" s="256" t="s">
        <v>659</v>
      </c>
      <c r="VJO253" s="256" t="s">
        <v>659</v>
      </c>
      <c r="VJP253" s="256" t="s">
        <v>659</v>
      </c>
      <c r="VJQ253" s="256" t="s">
        <v>659</v>
      </c>
      <c r="VJR253" s="256" t="s">
        <v>659</v>
      </c>
      <c r="VJS253" s="256" t="s">
        <v>659</v>
      </c>
      <c r="VJT253" s="256" t="s">
        <v>659</v>
      </c>
      <c r="VJU253" s="256" t="s">
        <v>659</v>
      </c>
      <c r="VJV253" s="256" t="s">
        <v>659</v>
      </c>
      <c r="VJW253" s="256" t="s">
        <v>659</v>
      </c>
      <c r="VJX253" s="256" t="s">
        <v>659</v>
      </c>
      <c r="VJY253" s="256" t="s">
        <v>659</v>
      </c>
      <c r="VJZ253" s="256" t="s">
        <v>659</v>
      </c>
      <c r="VKA253" s="256" t="s">
        <v>659</v>
      </c>
      <c r="VKB253" s="256" t="s">
        <v>659</v>
      </c>
      <c r="VKC253" s="256" t="s">
        <v>659</v>
      </c>
      <c r="VKD253" s="256" t="s">
        <v>659</v>
      </c>
      <c r="VKE253" s="256" t="s">
        <v>659</v>
      </c>
      <c r="VKF253" s="256" t="s">
        <v>659</v>
      </c>
      <c r="VKG253" s="256" t="s">
        <v>659</v>
      </c>
      <c r="VKH253" s="256" t="s">
        <v>659</v>
      </c>
      <c r="VKI253" s="256" t="s">
        <v>659</v>
      </c>
      <c r="VKJ253" s="256" t="s">
        <v>659</v>
      </c>
      <c r="VKK253" s="256" t="s">
        <v>659</v>
      </c>
      <c r="VKL253" s="256" t="s">
        <v>659</v>
      </c>
      <c r="VKM253" s="256" t="s">
        <v>659</v>
      </c>
      <c r="VKN253" s="256" t="s">
        <v>659</v>
      </c>
      <c r="VKO253" s="256" t="s">
        <v>659</v>
      </c>
      <c r="VKP253" s="256" t="s">
        <v>659</v>
      </c>
      <c r="VKQ253" s="256" t="s">
        <v>659</v>
      </c>
      <c r="VKR253" s="256" t="s">
        <v>659</v>
      </c>
      <c r="VKS253" s="256" t="s">
        <v>659</v>
      </c>
      <c r="VKT253" s="256" t="s">
        <v>659</v>
      </c>
      <c r="VKU253" s="256" t="s">
        <v>659</v>
      </c>
      <c r="VKV253" s="256" t="s">
        <v>659</v>
      </c>
      <c r="VKW253" s="256" t="s">
        <v>659</v>
      </c>
      <c r="VKX253" s="256" t="s">
        <v>659</v>
      </c>
      <c r="VKY253" s="256" t="s">
        <v>659</v>
      </c>
      <c r="VKZ253" s="256" t="s">
        <v>659</v>
      </c>
      <c r="VLA253" s="256" t="s">
        <v>659</v>
      </c>
      <c r="VLB253" s="256" t="s">
        <v>659</v>
      </c>
      <c r="VLC253" s="256" t="s">
        <v>659</v>
      </c>
      <c r="VLD253" s="256" t="s">
        <v>659</v>
      </c>
      <c r="VLE253" s="256" t="s">
        <v>659</v>
      </c>
      <c r="VLF253" s="256" t="s">
        <v>659</v>
      </c>
      <c r="VLG253" s="256" t="s">
        <v>659</v>
      </c>
      <c r="VLH253" s="256" t="s">
        <v>659</v>
      </c>
      <c r="VLI253" s="256" t="s">
        <v>659</v>
      </c>
      <c r="VLJ253" s="256" t="s">
        <v>659</v>
      </c>
      <c r="VLK253" s="256" t="s">
        <v>659</v>
      </c>
      <c r="VLL253" s="256" t="s">
        <v>659</v>
      </c>
      <c r="VLM253" s="256" t="s">
        <v>659</v>
      </c>
      <c r="VLN253" s="256" t="s">
        <v>659</v>
      </c>
      <c r="VLO253" s="256" t="s">
        <v>659</v>
      </c>
      <c r="VLP253" s="256" t="s">
        <v>659</v>
      </c>
      <c r="VLQ253" s="256" t="s">
        <v>659</v>
      </c>
      <c r="VLR253" s="256" t="s">
        <v>659</v>
      </c>
      <c r="VLS253" s="256" t="s">
        <v>659</v>
      </c>
      <c r="VLT253" s="256" t="s">
        <v>659</v>
      </c>
      <c r="VLU253" s="256" t="s">
        <v>659</v>
      </c>
      <c r="VLV253" s="256" t="s">
        <v>659</v>
      </c>
      <c r="VLW253" s="256" t="s">
        <v>659</v>
      </c>
      <c r="VLX253" s="256" t="s">
        <v>659</v>
      </c>
      <c r="VLY253" s="256" t="s">
        <v>659</v>
      </c>
      <c r="VLZ253" s="256" t="s">
        <v>659</v>
      </c>
      <c r="VMA253" s="256" t="s">
        <v>659</v>
      </c>
      <c r="VMB253" s="256" t="s">
        <v>659</v>
      </c>
      <c r="VMC253" s="256" t="s">
        <v>659</v>
      </c>
      <c r="VMD253" s="256" t="s">
        <v>659</v>
      </c>
      <c r="VME253" s="256" t="s">
        <v>659</v>
      </c>
      <c r="VMF253" s="256" t="s">
        <v>659</v>
      </c>
      <c r="VMG253" s="256" t="s">
        <v>659</v>
      </c>
      <c r="VMH253" s="256" t="s">
        <v>659</v>
      </c>
      <c r="VMI253" s="256" t="s">
        <v>659</v>
      </c>
      <c r="VMJ253" s="256" t="s">
        <v>659</v>
      </c>
      <c r="VMK253" s="256" t="s">
        <v>659</v>
      </c>
      <c r="VML253" s="256" t="s">
        <v>659</v>
      </c>
      <c r="VMM253" s="256" t="s">
        <v>659</v>
      </c>
      <c r="VMN253" s="256" t="s">
        <v>659</v>
      </c>
      <c r="VMO253" s="256" t="s">
        <v>659</v>
      </c>
      <c r="VMP253" s="256" t="s">
        <v>659</v>
      </c>
      <c r="VMQ253" s="256" t="s">
        <v>659</v>
      </c>
      <c r="VMR253" s="256" t="s">
        <v>659</v>
      </c>
      <c r="VMS253" s="256" t="s">
        <v>659</v>
      </c>
      <c r="VMT253" s="256" t="s">
        <v>659</v>
      </c>
      <c r="VMU253" s="256" t="s">
        <v>659</v>
      </c>
      <c r="VMV253" s="256" t="s">
        <v>659</v>
      </c>
      <c r="VMW253" s="256" t="s">
        <v>659</v>
      </c>
      <c r="VMX253" s="256" t="s">
        <v>659</v>
      </c>
      <c r="VMY253" s="256" t="s">
        <v>659</v>
      </c>
      <c r="VMZ253" s="256" t="s">
        <v>659</v>
      </c>
      <c r="VNA253" s="256" t="s">
        <v>659</v>
      </c>
      <c r="VNB253" s="256" t="s">
        <v>659</v>
      </c>
      <c r="VNC253" s="256" t="s">
        <v>659</v>
      </c>
      <c r="VND253" s="256" t="s">
        <v>659</v>
      </c>
      <c r="VNE253" s="256" t="s">
        <v>659</v>
      </c>
      <c r="VNF253" s="256" t="s">
        <v>659</v>
      </c>
      <c r="VNG253" s="256" t="s">
        <v>659</v>
      </c>
      <c r="VNH253" s="256" t="s">
        <v>659</v>
      </c>
      <c r="VNI253" s="256" t="s">
        <v>659</v>
      </c>
      <c r="VNJ253" s="256" t="s">
        <v>659</v>
      </c>
      <c r="VNK253" s="256" t="s">
        <v>659</v>
      </c>
      <c r="VNL253" s="256" t="s">
        <v>659</v>
      </c>
      <c r="VNM253" s="256" t="s">
        <v>659</v>
      </c>
      <c r="VNN253" s="256" t="s">
        <v>659</v>
      </c>
      <c r="VNO253" s="256" t="s">
        <v>659</v>
      </c>
      <c r="VNP253" s="256" t="s">
        <v>659</v>
      </c>
      <c r="VNQ253" s="256" t="s">
        <v>659</v>
      </c>
      <c r="VNR253" s="256" t="s">
        <v>659</v>
      </c>
      <c r="VNS253" s="256" t="s">
        <v>659</v>
      </c>
      <c r="VNT253" s="256" t="s">
        <v>659</v>
      </c>
      <c r="VNU253" s="256" t="s">
        <v>659</v>
      </c>
      <c r="VNV253" s="256" t="s">
        <v>659</v>
      </c>
      <c r="VNW253" s="256" t="s">
        <v>659</v>
      </c>
      <c r="VNX253" s="256" t="s">
        <v>659</v>
      </c>
      <c r="VNY253" s="256" t="s">
        <v>659</v>
      </c>
      <c r="VNZ253" s="256" t="s">
        <v>659</v>
      </c>
      <c r="VOA253" s="256" t="s">
        <v>659</v>
      </c>
      <c r="VOB253" s="256" t="s">
        <v>659</v>
      </c>
      <c r="VOC253" s="256" t="s">
        <v>659</v>
      </c>
      <c r="VOD253" s="256" t="s">
        <v>659</v>
      </c>
      <c r="VOE253" s="256" t="s">
        <v>659</v>
      </c>
      <c r="VOF253" s="256" t="s">
        <v>659</v>
      </c>
      <c r="VOG253" s="256" t="s">
        <v>659</v>
      </c>
      <c r="VOH253" s="256" t="s">
        <v>659</v>
      </c>
      <c r="VOI253" s="256" t="s">
        <v>659</v>
      </c>
      <c r="VOJ253" s="256" t="s">
        <v>659</v>
      </c>
      <c r="VOK253" s="256" t="s">
        <v>659</v>
      </c>
      <c r="VOL253" s="256" t="s">
        <v>659</v>
      </c>
      <c r="VOM253" s="256" t="s">
        <v>659</v>
      </c>
      <c r="VON253" s="256" t="s">
        <v>659</v>
      </c>
      <c r="VOO253" s="256" t="s">
        <v>659</v>
      </c>
      <c r="VOP253" s="256" t="s">
        <v>659</v>
      </c>
      <c r="VOQ253" s="256" t="s">
        <v>659</v>
      </c>
      <c r="VOR253" s="256" t="s">
        <v>659</v>
      </c>
      <c r="VOS253" s="256" t="s">
        <v>659</v>
      </c>
      <c r="VOT253" s="256" t="s">
        <v>659</v>
      </c>
      <c r="VOU253" s="256" t="s">
        <v>659</v>
      </c>
      <c r="VOV253" s="256" t="s">
        <v>659</v>
      </c>
      <c r="VOW253" s="256" t="s">
        <v>659</v>
      </c>
      <c r="VOX253" s="256" t="s">
        <v>659</v>
      </c>
      <c r="VOY253" s="256" t="s">
        <v>659</v>
      </c>
      <c r="VOZ253" s="256" t="s">
        <v>659</v>
      </c>
      <c r="VPA253" s="256" t="s">
        <v>659</v>
      </c>
      <c r="VPB253" s="256" t="s">
        <v>659</v>
      </c>
      <c r="VPC253" s="256" t="s">
        <v>659</v>
      </c>
      <c r="VPD253" s="256" t="s">
        <v>659</v>
      </c>
      <c r="VPE253" s="256" t="s">
        <v>659</v>
      </c>
      <c r="VPF253" s="256" t="s">
        <v>659</v>
      </c>
      <c r="VPG253" s="256" t="s">
        <v>659</v>
      </c>
      <c r="VPH253" s="256" t="s">
        <v>659</v>
      </c>
      <c r="VPI253" s="256" t="s">
        <v>659</v>
      </c>
      <c r="VPJ253" s="256" t="s">
        <v>659</v>
      </c>
      <c r="VPK253" s="256" t="s">
        <v>659</v>
      </c>
      <c r="VPL253" s="256" t="s">
        <v>659</v>
      </c>
      <c r="VPM253" s="256" t="s">
        <v>659</v>
      </c>
      <c r="VPN253" s="256" t="s">
        <v>659</v>
      </c>
      <c r="VPO253" s="256" t="s">
        <v>659</v>
      </c>
      <c r="VPP253" s="256" t="s">
        <v>659</v>
      </c>
      <c r="VPQ253" s="256" t="s">
        <v>659</v>
      </c>
      <c r="VPR253" s="256" t="s">
        <v>659</v>
      </c>
      <c r="VPS253" s="256" t="s">
        <v>659</v>
      </c>
      <c r="VPT253" s="256" t="s">
        <v>659</v>
      </c>
      <c r="VPU253" s="256" t="s">
        <v>659</v>
      </c>
      <c r="VPV253" s="256" t="s">
        <v>659</v>
      </c>
      <c r="VPW253" s="256" t="s">
        <v>659</v>
      </c>
      <c r="VPX253" s="256" t="s">
        <v>659</v>
      </c>
      <c r="VPY253" s="256" t="s">
        <v>659</v>
      </c>
      <c r="VPZ253" s="256" t="s">
        <v>659</v>
      </c>
      <c r="VQA253" s="256" t="s">
        <v>659</v>
      </c>
      <c r="VQB253" s="256" t="s">
        <v>659</v>
      </c>
      <c r="VQC253" s="256" t="s">
        <v>659</v>
      </c>
      <c r="VQD253" s="256" t="s">
        <v>659</v>
      </c>
      <c r="VQE253" s="256" t="s">
        <v>659</v>
      </c>
      <c r="VQF253" s="256" t="s">
        <v>659</v>
      </c>
      <c r="VQG253" s="256" t="s">
        <v>659</v>
      </c>
      <c r="VQH253" s="256" t="s">
        <v>659</v>
      </c>
      <c r="VQI253" s="256" t="s">
        <v>659</v>
      </c>
      <c r="VQJ253" s="256" t="s">
        <v>659</v>
      </c>
      <c r="VQK253" s="256" t="s">
        <v>659</v>
      </c>
      <c r="VQL253" s="256" t="s">
        <v>659</v>
      </c>
      <c r="VQM253" s="256" t="s">
        <v>659</v>
      </c>
      <c r="VQN253" s="256" t="s">
        <v>659</v>
      </c>
      <c r="VQO253" s="256" t="s">
        <v>659</v>
      </c>
      <c r="VQP253" s="256" t="s">
        <v>659</v>
      </c>
      <c r="VQQ253" s="256" t="s">
        <v>659</v>
      </c>
      <c r="VQR253" s="256" t="s">
        <v>659</v>
      </c>
      <c r="VQS253" s="256" t="s">
        <v>659</v>
      </c>
      <c r="VQT253" s="256" t="s">
        <v>659</v>
      </c>
      <c r="VQU253" s="256" t="s">
        <v>659</v>
      </c>
      <c r="VQV253" s="256" t="s">
        <v>659</v>
      </c>
      <c r="VQW253" s="256" t="s">
        <v>659</v>
      </c>
      <c r="VQX253" s="256" t="s">
        <v>659</v>
      </c>
      <c r="VQY253" s="256" t="s">
        <v>659</v>
      </c>
      <c r="VQZ253" s="256" t="s">
        <v>659</v>
      </c>
      <c r="VRA253" s="256" t="s">
        <v>659</v>
      </c>
      <c r="VRB253" s="256" t="s">
        <v>659</v>
      </c>
      <c r="VRC253" s="256" t="s">
        <v>659</v>
      </c>
      <c r="VRD253" s="256" t="s">
        <v>659</v>
      </c>
      <c r="VRE253" s="256" t="s">
        <v>659</v>
      </c>
      <c r="VRF253" s="256" t="s">
        <v>659</v>
      </c>
      <c r="VRG253" s="256" t="s">
        <v>659</v>
      </c>
      <c r="VRH253" s="256" t="s">
        <v>659</v>
      </c>
      <c r="VRI253" s="256" t="s">
        <v>659</v>
      </c>
      <c r="VRJ253" s="256" t="s">
        <v>659</v>
      </c>
      <c r="VRK253" s="256" t="s">
        <v>659</v>
      </c>
      <c r="VRL253" s="256" t="s">
        <v>659</v>
      </c>
      <c r="VRM253" s="256" t="s">
        <v>659</v>
      </c>
      <c r="VRN253" s="256" t="s">
        <v>659</v>
      </c>
      <c r="VRO253" s="256" t="s">
        <v>659</v>
      </c>
      <c r="VRP253" s="256" t="s">
        <v>659</v>
      </c>
      <c r="VRQ253" s="256" t="s">
        <v>659</v>
      </c>
      <c r="VRR253" s="256" t="s">
        <v>659</v>
      </c>
      <c r="VRS253" s="256" t="s">
        <v>659</v>
      </c>
      <c r="VRT253" s="256" t="s">
        <v>659</v>
      </c>
      <c r="VRU253" s="256" t="s">
        <v>659</v>
      </c>
      <c r="VRV253" s="256" t="s">
        <v>659</v>
      </c>
      <c r="VRW253" s="256" t="s">
        <v>659</v>
      </c>
      <c r="VRX253" s="256" t="s">
        <v>659</v>
      </c>
      <c r="VRY253" s="256" t="s">
        <v>659</v>
      </c>
      <c r="VRZ253" s="256" t="s">
        <v>659</v>
      </c>
      <c r="VSA253" s="256" t="s">
        <v>659</v>
      </c>
      <c r="VSB253" s="256" t="s">
        <v>659</v>
      </c>
      <c r="VSC253" s="256" t="s">
        <v>659</v>
      </c>
      <c r="VSD253" s="256" t="s">
        <v>659</v>
      </c>
      <c r="VSE253" s="256" t="s">
        <v>659</v>
      </c>
      <c r="VSF253" s="256" t="s">
        <v>659</v>
      </c>
      <c r="VSG253" s="256" t="s">
        <v>659</v>
      </c>
      <c r="VSH253" s="256" t="s">
        <v>659</v>
      </c>
      <c r="VSI253" s="256" t="s">
        <v>659</v>
      </c>
      <c r="VSJ253" s="256" t="s">
        <v>659</v>
      </c>
      <c r="VSK253" s="256" t="s">
        <v>659</v>
      </c>
      <c r="VSL253" s="256" t="s">
        <v>659</v>
      </c>
      <c r="VSM253" s="256" t="s">
        <v>659</v>
      </c>
      <c r="VSN253" s="256" t="s">
        <v>659</v>
      </c>
      <c r="VSO253" s="256" t="s">
        <v>659</v>
      </c>
      <c r="VSP253" s="256" t="s">
        <v>659</v>
      </c>
      <c r="VSQ253" s="256" t="s">
        <v>659</v>
      </c>
      <c r="VSR253" s="256" t="s">
        <v>659</v>
      </c>
      <c r="VSS253" s="256" t="s">
        <v>659</v>
      </c>
      <c r="VST253" s="256" t="s">
        <v>659</v>
      </c>
      <c r="VSU253" s="256" t="s">
        <v>659</v>
      </c>
      <c r="VSV253" s="256" t="s">
        <v>659</v>
      </c>
      <c r="VSW253" s="256" t="s">
        <v>659</v>
      </c>
      <c r="VSX253" s="256" t="s">
        <v>659</v>
      </c>
      <c r="VSY253" s="256" t="s">
        <v>659</v>
      </c>
      <c r="VSZ253" s="256" t="s">
        <v>659</v>
      </c>
      <c r="VTA253" s="256" t="s">
        <v>659</v>
      </c>
      <c r="VTB253" s="256" t="s">
        <v>659</v>
      </c>
      <c r="VTC253" s="256" t="s">
        <v>659</v>
      </c>
      <c r="VTD253" s="256" t="s">
        <v>659</v>
      </c>
      <c r="VTE253" s="256" t="s">
        <v>659</v>
      </c>
      <c r="VTF253" s="256" t="s">
        <v>659</v>
      </c>
      <c r="VTG253" s="256" t="s">
        <v>659</v>
      </c>
      <c r="VTH253" s="256" t="s">
        <v>659</v>
      </c>
      <c r="VTI253" s="256" t="s">
        <v>659</v>
      </c>
      <c r="VTJ253" s="256" t="s">
        <v>659</v>
      </c>
      <c r="VTK253" s="256" t="s">
        <v>659</v>
      </c>
      <c r="VTL253" s="256" t="s">
        <v>659</v>
      </c>
      <c r="VTM253" s="256" t="s">
        <v>659</v>
      </c>
      <c r="VTN253" s="256" t="s">
        <v>659</v>
      </c>
      <c r="VTO253" s="256" t="s">
        <v>659</v>
      </c>
      <c r="VTP253" s="256" t="s">
        <v>659</v>
      </c>
      <c r="VTQ253" s="256" t="s">
        <v>659</v>
      </c>
      <c r="VTR253" s="256" t="s">
        <v>659</v>
      </c>
      <c r="VTS253" s="256" t="s">
        <v>659</v>
      </c>
      <c r="VTT253" s="256" t="s">
        <v>659</v>
      </c>
      <c r="VTU253" s="256" t="s">
        <v>659</v>
      </c>
      <c r="VTV253" s="256" t="s">
        <v>659</v>
      </c>
      <c r="VTW253" s="256" t="s">
        <v>659</v>
      </c>
      <c r="VTX253" s="256" t="s">
        <v>659</v>
      </c>
      <c r="VTY253" s="256" t="s">
        <v>659</v>
      </c>
      <c r="VTZ253" s="256" t="s">
        <v>659</v>
      </c>
      <c r="VUA253" s="256" t="s">
        <v>659</v>
      </c>
      <c r="VUB253" s="256" t="s">
        <v>659</v>
      </c>
      <c r="VUC253" s="256" t="s">
        <v>659</v>
      </c>
      <c r="VUD253" s="256" t="s">
        <v>659</v>
      </c>
      <c r="VUE253" s="256" t="s">
        <v>659</v>
      </c>
      <c r="VUF253" s="256" t="s">
        <v>659</v>
      </c>
      <c r="VUG253" s="256" t="s">
        <v>659</v>
      </c>
      <c r="VUH253" s="256" t="s">
        <v>659</v>
      </c>
      <c r="VUI253" s="256" t="s">
        <v>659</v>
      </c>
      <c r="VUJ253" s="256" t="s">
        <v>659</v>
      </c>
      <c r="VUK253" s="256" t="s">
        <v>659</v>
      </c>
      <c r="VUL253" s="256" t="s">
        <v>659</v>
      </c>
      <c r="VUM253" s="256" t="s">
        <v>659</v>
      </c>
      <c r="VUN253" s="256" t="s">
        <v>659</v>
      </c>
      <c r="VUO253" s="256" t="s">
        <v>659</v>
      </c>
      <c r="VUP253" s="256" t="s">
        <v>659</v>
      </c>
      <c r="VUQ253" s="256" t="s">
        <v>659</v>
      </c>
      <c r="VUR253" s="256" t="s">
        <v>659</v>
      </c>
      <c r="VUS253" s="256" t="s">
        <v>659</v>
      </c>
      <c r="VUT253" s="256" t="s">
        <v>659</v>
      </c>
      <c r="VUU253" s="256" t="s">
        <v>659</v>
      </c>
      <c r="VUV253" s="256" t="s">
        <v>659</v>
      </c>
      <c r="VUW253" s="256" t="s">
        <v>659</v>
      </c>
      <c r="VUX253" s="256" t="s">
        <v>659</v>
      </c>
      <c r="VUY253" s="256" t="s">
        <v>659</v>
      </c>
      <c r="VUZ253" s="256" t="s">
        <v>659</v>
      </c>
      <c r="VVA253" s="256" t="s">
        <v>659</v>
      </c>
      <c r="VVB253" s="256" t="s">
        <v>659</v>
      </c>
      <c r="VVC253" s="256" t="s">
        <v>659</v>
      </c>
      <c r="VVD253" s="256" t="s">
        <v>659</v>
      </c>
      <c r="VVE253" s="256" t="s">
        <v>659</v>
      </c>
      <c r="VVF253" s="256" t="s">
        <v>659</v>
      </c>
      <c r="VVG253" s="256" t="s">
        <v>659</v>
      </c>
      <c r="VVH253" s="256" t="s">
        <v>659</v>
      </c>
      <c r="VVI253" s="256" t="s">
        <v>659</v>
      </c>
      <c r="VVJ253" s="256" t="s">
        <v>659</v>
      </c>
      <c r="VVK253" s="256" t="s">
        <v>659</v>
      </c>
      <c r="VVL253" s="256" t="s">
        <v>659</v>
      </c>
      <c r="VVM253" s="256" t="s">
        <v>659</v>
      </c>
      <c r="VVN253" s="256" t="s">
        <v>659</v>
      </c>
      <c r="VVO253" s="256" t="s">
        <v>659</v>
      </c>
      <c r="VVP253" s="256" t="s">
        <v>659</v>
      </c>
      <c r="VVQ253" s="256" t="s">
        <v>659</v>
      </c>
      <c r="VVR253" s="256" t="s">
        <v>659</v>
      </c>
      <c r="VVS253" s="256" t="s">
        <v>659</v>
      </c>
      <c r="VVT253" s="256" t="s">
        <v>659</v>
      </c>
      <c r="VVU253" s="256" t="s">
        <v>659</v>
      </c>
      <c r="VVV253" s="256" t="s">
        <v>659</v>
      </c>
      <c r="VVW253" s="256" t="s">
        <v>659</v>
      </c>
      <c r="VVX253" s="256" t="s">
        <v>659</v>
      </c>
      <c r="VVY253" s="256" t="s">
        <v>659</v>
      </c>
      <c r="VVZ253" s="256" t="s">
        <v>659</v>
      </c>
      <c r="VWA253" s="256" t="s">
        <v>659</v>
      </c>
      <c r="VWB253" s="256" t="s">
        <v>659</v>
      </c>
      <c r="VWC253" s="256" t="s">
        <v>659</v>
      </c>
      <c r="VWD253" s="256" t="s">
        <v>659</v>
      </c>
      <c r="VWE253" s="256" t="s">
        <v>659</v>
      </c>
      <c r="VWF253" s="256" t="s">
        <v>659</v>
      </c>
      <c r="VWG253" s="256" t="s">
        <v>659</v>
      </c>
      <c r="VWH253" s="256" t="s">
        <v>659</v>
      </c>
      <c r="VWI253" s="256" t="s">
        <v>659</v>
      </c>
      <c r="VWJ253" s="256" t="s">
        <v>659</v>
      </c>
      <c r="VWK253" s="256" t="s">
        <v>659</v>
      </c>
      <c r="VWL253" s="256" t="s">
        <v>659</v>
      </c>
      <c r="VWM253" s="256" t="s">
        <v>659</v>
      </c>
      <c r="VWN253" s="256" t="s">
        <v>659</v>
      </c>
      <c r="VWO253" s="256" t="s">
        <v>659</v>
      </c>
      <c r="VWP253" s="256" t="s">
        <v>659</v>
      </c>
      <c r="VWQ253" s="256" t="s">
        <v>659</v>
      </c>
      <c r="VWR253" s="256" t="s">
        <v>659</v>
      </c>
      <c r="VWS253" s="256" t="s">
        <v>659</v>
      </c>
      <c r="VWT253" s="256" t="s">
        <v>659</v>
      </c>
      <c r="VWU253" s="256" t="s">
        <v>659</v>
      </c>
      <c r="VWV253" s="256" t="s">
        <v>659</v>
      </c>
      <c r="VWW253" s="256" t="s">
        <v>659</v>
      </c>
      <c r="VWX253" s="256" t="s">
        <v>659</v>
      </c>
      <c r="VWY253" s="256" t="s">
        <v>659</v>
      </c>
      <c r="VWZ253" s="256" t="s">
        <v>659</v>
      </c>
      <c r="VXA253" s="256" t="s">
        <v>659</v>
      </c>
      <c r="VXB253" s="256" t="s">
        <v>659</v>
      </c>
      <c r="VXC253" s="256" t="s">
        <v>659</v>
      </c>
      <c r="VXD253" s="256" t="s">
        <v>659</v>
      </c>
      <c r="VXE253" s="256" t="s">
        <v>659</v>
      </c>
      <c r="VXF253" s="256" t="s">
        <v>659</v>
      </c>
      <c r="VXG253" s="256" t="s">
        <v>659</v>
      </c>
      <c r="VXH253" s="256" t="s">
        <v>659</v>
      </c>
      <c r="VXI253" s="256" t="s">
        <v>659</v>
      </c>
      <c r="VXJ253" s="256" t="s">
        <v>659</v>
      </c>
      <c r="VXK253" s="256" t="s">
        <v>659</v>
      </c>
      <c r="VXL253" s="256" t="s">
        <v>659</v>
      </c>
      <c r="VXM253" s="256" t="s">
        <v>659</v>
      </c>
      <c r="VXN253" s="256" t="s">
        <v>659</v>
      </c>
      <c r="VXO253" s="256" t="s">
        <v>659</v>
      </c>
      <c r="VXP253" s="256" t="s">
        <v>659</v>
      </c>
      <c r="VXQ253" s="256" t="s">
        <v>659</v>
      </c>
      <c r="VXR253" s="256" t="s">
        <v>659</v>
      </c>
      <c r="VXS253" s="256" t="s">
        <v>659</v>
      </c>
      <c r="VXT253" s="256" t="s">
        <v>659</v>
      </c>
      <c r="VXU253" s="256" t="s">
        <v>659</v>
      </c>
      <c r="VXV253" s="256" t="s">
        <v>659</v>
      </c>
      <c r="VXW253" s="256" t="s">
        <v>659</v>
      </c>
      <c r="VXX253" s="256" t="s">
        <v>659</v>
      </c>
      <c r="VXY253" s="256" t="s">
        <v>659</v>
      </c>
      <c r="VXZ253" s="256" t="s">
        <v>659</v>
      </c>
      <c r="VYA253" s="256" t="s">
        <v>659</v>
      </c>
      <c r="VYB253" s="256" t="s">
        <v>659</v>
      </c>
      <c r="VYC253" s="256" t="s">
        <v>659</v>
      </c>
      <c r="VYD253" s="256" t="s">
        <v>659</v>
      </c>
      <c r="VYE253" s="256" t="s">
        <v>659</v>
      </c>
      <c r="VYF253" s="256" t="s">
        <v>659</v>
      </c>
      <c r="VYG253" s="256" t="s">
        <v>659</v>
      </c>
      <c r="VYH253" s="256" t="s">
        <v>659</v>
      </c>
      <c r="VYI253" s="256" t="s">
        <v>659</v>
      </c>
      <c r="VYJ253" s="256" t="s">
        <v>659</v>
      </c>
      <c r="VYK253" s="256" t="s">
        <v>659</v>
      </c>
      <c r="VYL253" s="256" t="s">
        <v>659</v>
      </c>
      <c r="VYM253" s="256" t="s">
        <v>659</v>
      </c>
      <c r="VYN253" s="256" t="s">
        <v>659</v>
      </c>
      <c r="VYO253" s="256" t="s">
        <v>659</v>
      </c>
      <c r="VYP253" s="256" t="s">
        <v>659</v>
      </c>
      <c r="VYQ253" s="256" t="s">
        <v>659</v>
      </c>
      <c r="VYR253" s="256" t="s">
        <v>659</v>
      </c>
      <c r="VYS253" s="256" t="s">
        <v>659</v>
      </c>
      <c r="VYT253" s="256" t="s">
        <v>659</v>
      </c>
      <c r="VYU253" s="256" t="s">
        <v>659</v>
      </c>
      <c r="VYV253" s="256" t="s">
        <v>659</v>
      </c>
      <c r="VYW253" s="256" t="s">
        <v>659</v>
      </c>
      <c r="VYX253" s="256" t="s">
        <v>659</v>
      </c>
      <c r="VYY253" s="256" t="s">
        <v>659</v>
      </c>
      <c r="VYZ253" s="256" t="s">
        <v>659</v>
      </c>
      <c r="VZA253" s="256" t="s">
        <v>659</v>
      </c>
      <c r="VZB253" s="256" t="s">
        <v>659</v>
      </c>
      <c r="VZC253" s="256" t="s">
        <v>659</v>
      </c>
      <c r="VZD253" s="256" t="s">
        <v>659</v>
      </c>
      <c r="VZE253" s="256" t="s">
        <v>659</v>
      </c>
      <c r="VZF253" s="256" t="s">
        <v>659</v>
      </c>
      <c r="VZG253" s="256" t="s">
        <v>659</v>
      </c>
      <c r="VZH253" s="256" t="s">
        <v>659</v>
      </c>
      <c r="VZI253" s="256" t="s">
        <v>659</v>
      </c>
      <c r="VZJ253" s="256" t="s">
        <v>659</v>
      </c>
      <c r="VZK253" s="256" t="s">
        <v>659</v>
      </c>
      <c r="VZL253" s="256" t="s">
        <v>659</v>
      </c>
      <c r="VZM253" s="256" t="s">
        <v>659</v>
      </c>
      <c r="VZN253" s="256" t="s">
        <v>659</v>
      </c>
      <c r="VZO253" s="256" t="s">
        <v>659</v>
      </c>
      <c r="VZP253" s="256" t="s">
        <v>659</v>
      </c>
      <c r="VZQ253" s="256" t="s">
        <v>659</v>
      </c>
      <c r="VZR253" s="256" t="s">
        <v>659</v>
      </c>
      <c r="VZS253" s="256" t="s">
        <v>659</v>
      </c>
      <c r="VZT253" s="256" t="s">
        <v>659</v>
      </c>
      <c r="VZU253" s="256" t="s">
        <v>659</v>
      </c>
      <c r="VZV253" s="256" t="s">
        <v>659</v>
      </c>
      <c r="VZW253" s="256" t="s">
        <v>659</v>
      </c>
      <c r="VZX253" s="256" t="s">
        <v>659</v>
      </c>
      <c r="VZY253" s="256" t="s">
        <v>659</v>
      </c>
      <c r="VZZ253" s="256" t="s">
        <v>659</v>
      </c>
      <c r="WAA253" s="256" t="s">
        <v>659</v>
      </c>
      <c r="WAB253" s="256" t="s">
        <v>659</v>
      </c>
      <c r="WAC253" s="256" t="s">
        <v>659</v>
      </c>
      <c r="WAD253" s="256" t="s">
        <v>659</v>
      </c>
      <c r="WAE253" s="256" t="s">
        <v>659</v>
      </c>
      <c r="WAF253" s="256" t="s">
        <v>659</v>
      </c>
      <c r="WAG253" s="256" t="s">
        <v>659</v>
      </c>
      <c r="WAH253" s="256" t="s">
        <v>659</v>
      </c>
      <c r="WAI253" s="256" t="s">
        <v>659</v>
      </c>
      <c r="WAJ253" s="256" t="s">
        <v>659</v>
      </c>
      <c r="WAK253" s="256" t="s">
        <v>659</v>
      </c>
      <c r="WAL253" s="256" t="s">
        <v>659</v>
      </c>
      <c r="WAM253" s="256" t="s">
        <v>659</v>
      </c>
      <c r="WAN253" s="256" t="s">
        <v>659</v>
      </c>
      <c r="WAO253" s="256" t="s">
        <v>659</v>
      </c>
      <c r="WAP253" s="256" t="s">
        <v>659</v>
      </c>
      <c r="WAQ253" s="256" t="s">
        <v>659</v>
      </c>
      <c r="WAR253" s="256" t="s">
        <v>659</v>
      </c>
      <c r="WAS253" s="256" t="s">
        <v>659</v>
      </c>
      <c r="WAT253" s="256" t="s">
        <v>659</v>
      </c>
      <c r="WAU253" s="256" t="s">
        <v>659</v>
      </c>
      <c r="WAV253" s="256" t="s">
        <v>659</v>
      </c>
      <c r="WAW253" s="256" t="s">
        <v>659</v>
      </c>
      <c r="WAX253" s="256" t="s">
        <v>659</v>
      </c>
      <c r="WAY253" s="256" t="s">
        <v>659</v>
      </c>
      <c r="WAZ253" s="256" t="s">
        <v>659</v>
      </c>
      <c r="WBA253" s="256" t="s">
        <v>659</v>
      </c>
      <c r="WBB253" s="256" t="s">
        <v>659</v>
      </c>
      <c r="WBC253" s="256" t="s">
        <v>659</v>
      </c>
      <c r="WBD253" s="256" t="s">
        <v>659</v>
      </c>
      <c r="WBE253" s="256" t="s">
        <v>659</v>
      </c>
      <c r="WBF253" s="256" t="s">
        <v>659</v>
      </c>
      <c r="WBG253" s="256" t="s">
        <v>659</v>
      </c>
      <c r="WBH253" s="256" t="s">
        <v>659</v>
      </c>
      <c r="WBI253" s="256" t="s">
        <v>659</v>
      </c>
      <c r="WBJ253" s="256" t="s">
        <v>659</v>
      </c>
      <c r="WBK253" s="256" t="s">
        <v>659</v>
      </c>
      <c r="WBL253" s="256" t="s">
        <v>659</v>
      </c>
      <c r="WBM253" s="256" t="s">
        <v>659</v>
      </c>
      <c r="WBN253" s="256" t="s">
        <v>659</v>
      </c>
      <c r="WBO253" s="256" t="s">
        <v>659</v>
      </c>
      <c r="WBP253" s="256" t="s">
        <v>659</v>
      </c>
      <c r="WBQ253" s="256" t="s">
        <v>659</v>
      </c>
      <c r="WBR253" s="256" t="s">
        <v>659</v>
      </c>
      <c r="WBS253" s="256" t="s">
        <v>659</v>
      </c>
      <c r="WBT253" s="256" t="s">
        <v>659</v>
      </c>
      <c r="WBU253" s="256" t="s">
        <v>659</v>
      </c>
      <c r="WBV253" s="256" t="s">
        <v>659</v>
      </c>
      <c r="WBW253" s="256" t="s">
        <v>659</v>
      </c>
      <c r="WBX253" s="256" t="s">
        <v>659</v>
      </c>
      <c r="WBY253" s="256" t="s">
        <v>659</v>
      </c>
      <c r="WBZ253" s="256" t="s">
        <v>659</v>
      </c>
      <c r="WCA253" s="256" t="s">
        <v>659</v>
      </c>
      <c r="WCB253" s="256" t="s">
        <v>659</v>
      </c>
      <c r="WCC253" s="256" t="s">
        <v>659</v>
      </c>
      <c r="WCD253" s="256" t="s">
        <v>659</v>
      </c>
      <c r="WCE253" s="256" t="s">
        <v>659</v>
      </c>
      <c r="WCF253" s="256" t="s">
        <v>659</v>
      </c>
      <c r="WCG253" s="256" t="s">
        <v>659</v>
      </c>
      <c r="WCH253" s="256" t="s">
        <v>659</v>
      </c>
      <c r="WCI253" s="256" t="s">
        <v>659</v>
      </c>
      <c r="WCJ253" s="256" t="s">
        <v>659</v>
      </c>
      <c r="WCK253" s="256" t="s">
        <v>659</v>
      </c>
      <c r="WCL253" s="256" t="s">
        <v>659</v>
      </c>
      <c r="WCM253" s="256" t="s">
        <v>659</v>
      </c>
      <c r="WCN253" s="256" t="s">
        <v>659</v>
      </c>
      <c r="WCO253" s="256" t="s">
        <v>659</v>
      </c>
      <c r="WCP253" s="256" t="s">
        <v>659</v>
      </c>
      <c r="WCQ253" s="256" t="s">
        <v>659</v>
      </c>
      <c r="WCR253" s="256" t="s">
        <v>659</v>
      </c>
      <c r="WCS253" s="256" t="s">
        <v>659</v>
      </c>
      <c r="WCT253" s="256" t="s">
        <v>659</v>
      </c>
      <c r="WCU253" s="256" t="s">
        <v>659</v>
      </c>
      <c r="WCV253" s="256" t="s">
        <v>659</v>
      </c>
      <c r="WCW253" s="256" t="s">
        <v>659</v>
      </c>
      <c r="WCX253" s="256" t="s">
        <v>659</v>
      </c>
      <c r="WCY253" s="256" t="s">
        <v>659</v>
      </c>
      <c r="WCZ253" s="256" t="s">
        <v>659</v>
      </c>
      <c r="WDA253" s="256" t="s">
        <v>659</v>
      </c>
      <c r="WDB253" s="256" t="s">
        <v>659</v>
      </c>
      <c r="WDC253" s="256" t="s">
        <v>659</v>
      </c>
      <c r="WDD253" s="256" t="s">
        <v>659</v>
      </c>
      <c r="WDE253" s="256" t="s">
        <v>659</v>
      </c>
      <c r="WDF253" s="256" t="s">
        <v>659</v>
      </c>
      <c r="WDG253" s="256" t="s">
        <v>659</v>
      </c>
      <c r="WDH253" s="256" t="s">
        <v>659</v>
      </c>
      <c r="WDI253" s="256" t="s">
        <v>659</v>
      </c>
      <c r="WDJ253" s="256" t="s">
        <v>659</v>
      </c>
      <c r="WDK253" s="256" t="s">
        <v>659</v>
      </c>
      <c r="WDL253" s="256" t="s">
        <v>659</v>
      </c>
      <c r="WDM253" s="256" t="s">
        <v>659</v>
      </c>
      <c r="WDN253" s="256" t="s">
        <v>659</v>
      </c>
      <c r="WDO253" s="256" t="s">
        <v>659</v>
      </c>
      <c r="WDP253" s="256" t="s">
        <v>659</v>
      </c>
      <c r="WDQ253" s="256" t="s">
        <v>659</v>
      </c>
      <c r="WDR253" s="256" t="s">
        <v>659</v>
      </c>
      <c r="WDS253" s="256" t="s">
        <v>659</v>
      </c>
      <c r="WDT253" s="256" t="s">
        <v>659</v>
      </c>
      <c r="WDU253" s="256" t="s">
        <v>659</v>
      </c>
      <c r="WDV253" s="256" t="s">
        <v>659</v>
      </c>
      <c r="WDW253" s="256" t="s">
        <v>659</v>
      </c>
      <c r="WDX253" s="256" t="s">
        <v>659</v>
      </c>
      <c r="WDY253" s="256" t="s">
        <v>659</v>
      </c>
      <c r="WDZ253" s="256" t="s">
        <v>659</v>
      </c>
      <c r="WEA253" s="256" t="s">
        <v>659</v>
      </c>
      <c r="WEB253" s="256" t="s">
        <v>659</v>
      </c>
      <c r="WEC253" s="256" t="s">
        <v>659</v>
      </c>
      <c r="WED253" s="256" t="s">
        <v>659</v>
      </c>
      <c r="WEE253" s="256" t="s">
        <v>659</v>
      </c>
      <c r="WEF253" s="256" t="s">
        <v>659</v>
      </c>
      <c r="WEG253" s="256" t="s">
        <v>659</v>
      </c>
      <c r="WEH253" s="256" t="s">
        <v>659</v>
      </c>
      <c r="WEI253" s="256" t="s">
        <v>659</v>
      </c>
      <c r="WEJ253" s="256" t="s">
        <v>659</v>
      </c>
      <c r="WEK253" s="256" t="s">
        <v>659</v>
      </c>
      <c r="WEL253" s="256" t="s">
        <v>659</v>
      </c>
      <c r="WEM253" s="256" t="s">
        <v>659</v>
      </c>
      <c r="WEN253" s="256" t="s">
        <v>659</v>
      </c>
      <c r="WEO253" s="256" t="s">
        <v>659</v>
      </c>
      <c r="WEP253" s="256" t="s">
        <v>659</v>
      </c>
      <c r="WEQ253" s="256" t="s">
        <v>659</v>
      </c>
      <c r="WER253" s="256" t="s">
        <v>659</v>
      </c>
      <c r="WES253" s="256" t="s">
        <v>659</v>
      </c>
      <c r="WET253" s="256" t="s">
        <v>659</v>
      </c>
      <c r="WEU253" s="256" t="s">
        <v>659</v>
      </c>
      <c r="WEV253" s="256" t="s">
        <v>659</v>
      </c>
      <c r="WEW253" s="256" t="s">
        <v>659</v>
      </c>
      <c r="WEX253" s="256" t="s">
        <v>659</v>
      </c>
      <c r="WEY253" s="256" t="s">
        <v>659</v>
      </c>
      <c r="WEZ253" s="256" t="s">
        <v>659</v>
      </c>
      <c r="WFA253" s="256" t="s">
        <v>659</v>
      </c>
      <c r="WFB253" s="256" t="s">
        <v>659</v>
      </c>
      <c r="WFC253" s="256" t="s">
        <v>659</v>
      </c>
      <c r="WFD253" s="256" t="s">
        <v>659</v>
      </c>
      <c r="WFE253" s="256" t="s">
        <v>659</v>
      </c>
      <c r="WFF253" s="256" t="s">
        <v>659</v>
      </c>
      <c r="WFG253" s="256" t="s">
        <v>659</v>
      </c>
      <c r="WFH253" s="256" t="s">
        <v>659</v>
      </c>
      <c r="WFI253" s="256" t="s">
        <v>659</v>
      </c>
      <c r="WFJ253" s="256" t="s">
        <v>659</v>
      </c>
      <c r="WFK253" s="256" t="s">
        <v>659</v>
      </c>
      <c r="WFL253" s="256" t="s">
        <v>659</v>
      </c>
      <c r="WFM253" s="256" t="s">
        <v>659</v>
      </c>
      <c r="WFN253" s="256" t="s">
        <v>659</v>
      </c>
      <c r="WFO253" s="256" t="s">
        <v>659</v>
      </c>
      <c r="WFP253" s="256" t="s">
        <v>659</v>
      </c>
      <c r="WFQ253" s="256" t="s">
        <v>659</v>
      </c>
      <c r="WFR253" s="256" t="s">
        <v>659</v>
      </c>
      <c r="WFS253" s="256" t="s">
        <v>659</v>
      </c>
      <c r="WFT253" s="256" t="s">
        <v>659</v>
      </c>
      <c r="WFU253" s="256" t="s">
        <v>659</v>
      </c>
      <c r="WFV253" s="256" t="s">
        <v>659</v>
      </c>
      <c r="WFW253" s="256" t="s">
        <v>659</v>
      </c>
      <c r="WFX253" s="256" t="s">
        <v>659</v>
      </c>
      <c r="WFY253" s="256" t="s">
        <v>659</v>
      </c>
      <c r="WFZ253" s="256" t="s">
        <v>659</v>
      </c>
      <c r="WGA253" s="256" t="s">
        <v>659</v>
      </c>
      <c r="WGB253" s="256" t="s">
        <v>659</v>
      </c>
      <c r="WGC253" s="256" t="s">
        <v>659</v>
      </c>
      <c r="WGD253" s="256" t="s">
        <v>659</v>
      </c>
      <c r="WGE253" s="256" t="s">
        <v>659</v>
      </c>
      <c r="WGF253" s="256" t="s">
        <v>659</v>
      </c>
      <c r="WGG253" s="256" t="s">
        <v>659</v>
      </c>
      <c r="WGH253" s="256" t="s">
        <v>659</v>
      </c>
      <c r="WGI253" s="256" t="s">
        <v>659</v>
      </c>
      <c r="WGJ253" s="256" t="s">
        <v>659</v>
      </c>
      <c r="WGK253" s="256" t="s">
        <v>659</v>
      </c>
      <c r="WGL253" s="256" t="s">
        <v>659</v>
      </c>
      <c r="WGM253" s="256" t="s">
        <v>659</v>
      </c>
      <c r="WGN253" s="256" t="s">
        <v>659</v>
      </c>
      <c r="WGO253" s="256" t="s">
        <v>659</v>
      </c>
      <c r="WGP253" s="256" t="s">
        <v>659</v>
      </c>
      <c r="WGQ253" s="256" t="s">
        <v>659</v>
      </c>
      <c r="WGR253" s="256" t="s">
        <v>659</v>
      </c>
      <c r="WGS253" s="256" t="s">
        <v>659</v>
      </c>
      <c r="WGT253" s="256" t="s">
        <v>659</v>
      </c>
      <c r="WGU253" s="256" t="s">
        <v>659</v>
      </c>
      <c r="WGV253" s="256" t="s">
        <v>659</v>
      </c>
      <c r="WGW253" s="256" t="s">
        <v>659</v>
      </c>
      <c r="WGX253" s="256" t="s">
        <v>659</v>
      </c>
      <c r="WGY253" s="256" t="s">
        <v>659</v>
      </c>
      <c r="WGZ253" s="256" t="s">
        <v>659</v>
      </c>
      <c r="WHA253" s="256" t="s">
        <v>659</v>
      </c>
      <c r="WHB253" s="256" t="s">
        <v>659</v>
      </c>
      <c r="WHC253" s="256" t="s">
        <v>659</v>
      </c>
      <c r="WHD253" s="256" t="s">
        <v>659</v>
      </c>
      <c r="WHE253" s="256" t="s">
        <v>659</v>
      </c>
      <c r="WHF253" s="256" t="s">
        <v>659</v>
      </c>
      <c r="WHG253" s="256" t="s">
        <v>659</v>
      </c>
      <c r="WHH253" s="256" t="s">
        <v>659</v>
      </c>
      <c r="WHI253" s="256" t="s">
        <v>659</v>
      </c>
      <c r="WHJ253" s="256" t="s">
        <v>659</v>
      </c>
      <c r="WHK253" s="256" t="s">
        <v>659</v>
      </c>
      <c r="WHL253" s="256" t="s">
        <v>659</v>
      </c>
      <c r="WHM253" s="256" t="s">
        <v>659</v>
      </c>
      <c r="WHN253" s="256" t="s">
        <v>659</v>
      </c>
      <c r="WHO253" s="256" t="s">
        <v>659</v>
      </c>
      <c r="WHP253" s="256" t="s">
        <v>659</v>
      </c>
      <c r="WHQ253" s="256" t="s">
        <v>659</v>
      </c>
      <c r="WHR253" s="256" t="s">
        <v>659</v>
      </c>
      <c r="WHS253" s="256" t="s">
        <v>659</v>
      </c>
      <c r="WHT253" s="256" t="s">
        <v>659</v>
      </c>
      <c r="WHU253" s="256" t="s">
        <v>659</v>
      </c>
      <c r="WHV253" s="256" t="s">
        <v>659</v>
      </c>
      <c r="WHW253" s="256" t="s">
        <v>659</v>
      </c>
      <c r="WHX253" s="256" t="s">
        <v>659</v>
      </c>
      <c r="WHY253" s="256" t="s">
        <v>659</v>
      </c>
      <c r="WHZ253" s="256" t="s">
        <v>659</v>
      </c>
      <c r="WIA253" s="256" t="s">
        <v>659</v>
      </c>
      <c r="WIB253" s="256" t="s">
        <v>659</v>
      </c>
      <c r="WIC253" s="256" t="s">
        <v>659</v>
      </c>
      <c r="WID253" s="256" t="s">
        <v>659</v>
      </c>
      <c r="WIE253" s="256" t="s">
        <v>659</v>
      </c>
      <c r="WIF253" s="256" t="s">
        <v>659</v>
      </c>
      <c r="WIG253" s="256" t="s">
        <v>659</v>
      </c>
      <c r="WIH253" s="256" t="s">
        <v>659</v>
      </c>
      <c r="WII253" s="256" t="s">
        <v>659</v>
      </c>
      <c r="WIJ253" s="256" t="s">
        <v>659</v>
      </c>
      <c r="WIK253" s="256" t="s">
        <v>659</v>
      </c>
      <c r="WIL253" s="256" t="s">
        <v>659</v>
      </c>
      <c r="WIM253" s="256" t="s">
        <v>659</v>
      </c>
      <c r="WIN253" s="256" t="s">
        <v>659</v>
      </c>
      <c r="WIO253" s="256" t="s">
        <v>659</v>
      </c>
      <c r="WIP253" s="256" t="s">
        <v>659</v>
      </c>
      <c r="WIQ253" s="256" t="s">
        <v>659</v>
      </c>
      <c r="WIR253" s="256" t="s">
        <v>659</v>
      </c>
      <c r="WIS253" s="256" t="s">
        <v>659</v>
      </c>
      <c r="WIT253" s="256" t="s">
        <v>659</v>
      </c>
      <c r="WIU253" s="256" t="s">
        <v>659</v>
      </c>
      <c r="WIV253" s="256" t="s">
        <v>659</v>
      </c>
      <c r="WIW253" s="256" t="s">
        <v>659</v>
      </c>
      <c r="WIX253" s="256" t="s">
        <v>659</v>
      </c>
      <c r="WIY253" s="256" t="s">
        <v>659</v>
      </c>
      <c r="WIZ253" s="256" t="s">
        <v>659</v>
      </c>
      <c r="WJA253" s="256" t="s">
        <v>659</v>
      </c>
      <c r="WJB253" s="256" t="s">
        <v>659</v>
      </c>
      <c r="WJC253" s="256" t="s">
        <v>659</v>
      </c>
      <c r="WJD253" s="256" t="s">
        <v>659</v>
      </c>
      <c r="WJE253" s="256" t="s">
        <v>659</v>
      </c>
      <c r="WJF253" s="256" t="s">
        <v>659</v>
      </c>
      <c r="WJG253" s="256" t="s">
        <v>659</v>
      </c>
      <c r="WJH253" s="256" t="s">
        <v>659</v>
      </c>
      <c r="WJI253" s="256" t="s">
        <v>659</v>
      </c>
      <c r="WJJ253" s="256" t="s">
        <v>659</v>
      </c>
      <c r="WJK253" s="256" t="s">
        <v>659</v>
      </c>
      <c r="WJL253" s="256" t="s">
        <v>659</v>
      </c>
      <c r="WJM253" s="256" t="s">
        <v>659</v>
      </c>
      <c r="WJN253" s="256" t="s">
        <v>659</v>
      </c>
      <c r="WJO253" s="256" t="s">
        <v>659</v>
      </c>
      <c r="WJP253" s="256" t="s">
        <v>659</v>
      </c>
      <c r="WJQ253" s="256" t="s">
        <v>659</v>
      </c>
      <c r="WJR253" s="256" t="s">
        <v>659</v>
      </c>
      <c r="WJS253" s="256" t="s">
        <v>659</v>
      </c>
      <c r="WJT253" s="256" t="s">
        <v>659</v>
      </c>
      <c r="WJU253" s="256" t="s">
        <v>659</v>
      </c>
      <c r="WJV253" s="256" t="s">
        <v>659</v>
      </c>
      <c r="WJW253" s="256" t="s">
        <v>659</v>
      </c>
      <c r="WJX253" s="256" t="s">
        <v>659</v>
      </c>
      <c r="WJY253" s="256" t="s">
        <v>659</v>
      </c>
      <c r="WJZ253" s="256" t="s">
        <v>659</v>
      </c>
      <c r="WKA253" s="256" t="s">
        <v>659</v>
      </c>
      <c r="WKB253" s="256" t="s">
        <v>659</v>
      </c>
      <c r="WKC253" s="256" t="s">
        <v>659</v>
      </c>
      <c r="WKD253" s="256" t="s">
        <v>659</v>
      </c>
      <c r="WKE253" s="256" t="s">
        <v>659</v>
      </c>
      <c r="WKF253" s="256" t="s">
        <v>659</v>
      </c>
      <c r="WKG253" s="256" t="s">
        <v>659</v>
      </c>
      <c r="WKH253" s="256" t="s">
        <v>659</v>
      </c>
      <c r="WKI253" s="256" t="s">
        <v>659</v>
      </c>
      <c r="WKJ253" s="256" t="s">
        <v>659</v>
      </c>
      <c r="WKK253" s="256" t="s">
        <v>659</v>
      </c>
      <c r="WKL253" s="256" t="s">
        <v>659</v>
      </c>
      <c r="WKM253" s="256" t="s">
        <v>659</v>
      </c>
      <c r="WKN253" s="256" t="s">
        <v>659</v>
      </c>
      <c r="WKO253" s="256" t="s">
        <v>659</v>
      </c>
      <c r="WKP253" s="256" t="s">
        <v>659</v>
      </c>
      <c r="WKQ253" s="256" t="s">
        <v>659</v>
      </c>
      <c r="WKR253" s="256" t="s">
        <v>659</v>
      </c>
      <c r="WKS253" s="256" t="s">
        <v>659</v>
      </c>
      <c r="WKT253" s="256" t="s">
        <v>659</v>
      </c>
      <c r="WKU253" s="256" t="s">
        <v>659</v>
      </c>
      <c r="WKV253" s="256" t="s">
        <v>659</v>
      </c>
      <c r="WKW253" s="256" t="s">
        <v>659</v>
      </c>
      <c r="WKX253" s="256" t="s">
        <v>659</v>
      </c>
      <c r="WKY253" s="256" t="s">
        <v>659</v>
      </c>
      <c r="WKZ253" s="256" t="s">
        <v>659</v>
      </c>
      <c r="WLA253" s="256" t="s">
        <v>659</v>
      </c>
      <c r="WLB253" s="256" t="s">
        <v>659</v>
      </c>
      <c r="WLC253" s="256" t="s">
        <v>659</v>
      </c>
      <c r="WLD253" s="256" t="s">
        <v>659</v>
      </c>
      <c r="WLE253" s="256" t="s">
        <v>659</v>
      </c>
      <c r="WLF253" s="256" t="s">
        <v>659</v>
      </c>
      <c r="WLG253" s="256" t="s">
        <v>659</v>
      </c>
      <c r="WLH253" s="256" t="s">
        <v>659</v>
      </c>
      <c r="WLI253" s="256" t="s">
        <v>659</v>
      </c>
      <c r="WLJ253" s="256" t="s">
        <v>659</v>
      </c>
      <c r="WLK253" s="256" t="s">
        <v>659</v>
      </c>
      <c r="WLL253" s="256" t="s">
        <v>659</v>
      </c>
      <c r="WLM253" s="256" t="s">
        <v>659</v>
      </c>
      <c r="WLN253" s="256" t="s">
        <v>659</v>
      </c>
      <c r="WLO253" s="256" t="s">
        <v>659</v>
      </c>
      <c r="WLP253" s="256" t="s">
        <v>659</v>
      </c>
      <c r="WLQ253" s="256" t="s">
        <v>659</v>
      </c>
      <c r="WLR253" s="256" t="s">
        <v>659</v>
      </c>
      <c r="WLS253" s="256" t="s">
        <v>659</v>
      </c>
      <c r="WLT253" s="256" t="s">
        <v>659</v>
      </c>
      <c r="WLU253" s="256" t="s">
        <v>659</v>
      </c>
      <c r="WLV253" s="256" t="s">
        <v>659</v>
      </c>
      <c r="WLW253" s="256" t="s">
        <v>659</v>
      </c>
      <c r="WLX253" s="256" t="s">
        <v>659</v>
      </c>
      <c r="WLY253" s="256" t="s">
        <v>659</v>
      </c>
      <c r="WLZ253" s="256" t="s">
        <v>659</v>
      </c>
      <c r="WMA253" s="256" t="s">
        <v>659</v>
      </c>
      <c r="WMB253" s="256" t="s">
        <v>659</v>
      </c>
      <c r="WMC253" s="256" t="s">
        <v>659</v>
      </c>
      <c r="WMD253" s="256" t="s">
        <v>659</v>
      </c>
      <c r="WME253" s="256" t="s">
        <v>659</v>
      </c>
      <c r="WMF253" s="256" t="s">
        <v>659</v>
      </c>
      <c r="WMG253" s="256" t="s">
        <v>659</v>
      </c>
      <c r="WMH253" s="256" t="s">
        <v>659</v>
      </c>
      <c r="WMI253" s="256" t="s">
        <v>659</v>
      </c>
      <c r="WMJ253" s="256" t="s">
        <v>659</v>
      </c>
      <c r="WMK253" s="256" t="s">
        <v>659</v>
      </c>
      <c r="WML253" s="256" t="s">
        <v>659</v>
      </c>
      <c r="WMM253" s="256" t="s">
        <v>659</v>
      </c>
      <c r="WMN253" s="256" t="s">
        <v>659</v>
      </c>
      <c r="WMO253" s="256" t="s">
        <v>659</v>
      </c>
      <c r="WMP253" s="256" t="s">
        <v>659</v>
      </c>
      <c r="WMQ253" s="256" t="s">
        <v>659</v>
      </c>
      <c r="WMR253" s="256" t="s">
        <v>659</v>
      </c>
      <c r="WMS253" s="256" t="s">
        <v>659</v>
      </c>
      <c r="WMT253" s="256" t="s">
        <v>659</v>
      </c>
      <c r="WMU253" s="256" t="s">
        <v>659</v>
      </c>
      <c r="WMV253" s="256" t="s">
        <v>659</v>
      </c>
      <c r="WMW253" s="256" t="s">
        <v>659</v>
      </c>
      <c r="WMX253" s="256" t="s">
        <v>659</v>
      </c>
      <c r="WMY253" s="256" t="s">
        <v>659</v>
      </c>
      <c r="WMZ253" s="256" t="s">
        <v>659</v>
      </c>
      <c r="WNA253" s="256" t="s">
        <v>659</v>
      </c>
      <c r="WNB253" s="256" t="s">
        <v>659</v>
      </c>
      <c r="WNC253" s="256" t="s">
        <v>659</v>
      </c>
      <c r="WND253" s="256" t="s">
        <v>659</v>
      </c>
      <c r="WNE253" s="256" t="s">
        <v>659</v>
      </c>
      <c r="WNF253" s="256" t="s">
        <v>659</v>
      </c>
      <c r="WNG253" s="256" t="s">
        <v>659</v>
      </c>
      <c r="WNH253" s="256" t="s">
        <v>659</v>
      </c>
      <c r="WNI253" s="256" t="s">
        <v>659</v>
      </c>
      <c r="WNJ253" s="256" t="s">
        <v>659</v>
      </c>
      <c r="WNK253" s="256" t="s">
        <v>659</v>
      </c>
      <c r="WNL253" s="256" t="s">
        <v>659</v>
      </c>
      <c r="WNM253" s="256" t="s">
        <v>659</v>
      </c>
      <c r="WNN253" s="256" t="s">
        <v>659</v>
      </c>
      <c r="WNO253" s="256" t="s">
        <v>659</v>
      </c>
      <c r="WNP253" s="256" t="s">
        <v>659</v>
      </c>
      <c r="WNQ253" s="256" t="s">
        <v>659</v>
      </c>
      <c r="WNR253" s="256" t="s">
        <v>659</v>
      </c>
      <c r="WNS253" s="256" t="s">
        <v>659</v>
      </c>
      <c r="WNT253" s="256" t="s">
        <v>659</v>
      </c>
      <c r="WNU253" s="256" t="s">
        <v>659</v>
      </c>
      <c r="WNV253" s="256" t="s">
        <v>659</v>
      </c>
      <c r="WNW253" s="256" t="s">
        <v>659</v>
      </c>
      <c r="WNX253" s="256" t="s">
        <v>659</v>
      </c>
      <c r="WNY253" s="256" t="s">
        <v>659</v>
      </c>
      <c r="WNZ253" s="256" t="s">
        <v>659</v>
      </c>
      <c r="WOA253" s="256" t="s">
        <v>659</v>
      </c>
      <c r="WOB253" s="256" t="s">
        <v>659</v>
      </c>
      <c r="WOC253" s="256" t="s">
        <v>659</v>
      </c>
      <c r="WOD253" s="256" t="s">
        <v>659</v>
      </c>
      <c r="WOE253" s="256" t="s">
        <v>659</v>
      </c>
      <c r="WOF253" s="256" t="s">
        <v>659</v>
      </c>
      <c r="WOG253" s="256" t="s">
        <v>659</v>
      </c>
      <c r="WOH253" s="256" t="s">
        <v>659</v>
      </c>
      <c r="WOI253" s="256" t="s">
        <v>659</v>
      </c>
      <c r="WOJ253" s="256" t="s">
        <v>659</v>
      </c>
      <c r="WOK253" s="256" t="s">
        <v>659</v>
      </c>
      <c r="WOL253" s="256" t="s">
        <v>659</v>
      </c>
      <c r="WOM253" s="256" t="s">
        <v>659</v>
      </c>
      <c r="WON253" s="256" t="s">
        <v>659</v>
      </c>
      <c r="WOO253" s="256" t="s">
        <v>659</v>
      </c>
      <c r="WOP253" s="256" t="s">
        <v>659</v>
      </c>
      <c r="WOQ253" s="256" t="s">
        <v>659</v>
      </c>
      <c r="WOR253" s="256" t="s">
        <v>659</v>
      </c>
      <c r="WOS253" s="256" t="s">
        <v>659</v>
      </c>
      <c r="WOT253" s="256" t="s">
        <v>659</v>
      </c>
      <c r="WOU253" s="256" t="s">
        <v>659</v>
      </c>
      <c r="WOV253" s="256" t="s">
        <v>659</v>
      </c>
      <c r="WOW253" s="256" t="s">
        <v>659</v>
      </c>
      <c r="WOX253" s="256" t="s">
        <v>659</v>
      </c>
      <c r="WOY253" s="256" t="s">
        <v>659</v>
      </c>
      <c r="WOZ253" s="256" t="s">
        <v>659</v>
      </c>
      <c r="WPA253" s="256" t="s">
        <v>659</v>
      </c>
      <c r="WPB253" s="256" t="s">
        <v>659</v>
      </c>
      <c r="WPC253" s="256" t="s">
        <v>659</v>
      </c>
      <c r="WPD253" s="256" t="s">
        <v>659</v>
      </c>
      <c r="WPE253" s="256" t="s">
        <v>659</v>
      </c>
      <c r="WPF253" s="256" t="s">
        <v>659</v>
      </c>
      <c r="WPG253" s="256" t="s">
        <v>659</v>
      </c>
      <c r="WPH253" s="256" t="s">
        <v>659</v>
      </c>
      <c r="WPI253" s="256" t="s">
        <v>659</v>
      </c>
      <c r="WPJ253" s="256" t="s">
        <v>659</v>
      </c>
      <c r="WPK253" s="256" t="s">
        <v>659</v>
      </c>
      <c r="WPL253" s="256" t="s">
        <v>659</v>
      </c>
      <c r="WPM253" s="256" t="s">
        <v>659</v>
      </c>
      <c r="WPN253" s="256" t="s">
        <v>659</v>
      </c>
      <c r="WPO253" s="256" t="s">
        <v>659</v>
      </c>
      <c r="WPP253" s="256" t="s">
        <v>659</v>
      </c>
      <c r="WPQ253" s="256" t="s">
        <v>659</v>
      </c>
      <c r="WPR253" s="256" t="s">
        <v>659</v>
      </c>
      <c r="WPS253" s="256" t="s">
        <v>659</v>
      </c>
      <c r="WPT253" s="256" t="s">
        <v>659</v>
      </c>
      <c r="WPU253" s="256" t="s">
        <v>659</v>
      </c>
      <c r="WPV253" s="256" t="s">
        <v>659</v>
      </c>
      <c r="WPW253" s="256" t="s">
        <v>659</v>
      </c>
      <c r="WPX253" s="256" t="s">
        <v>659</v>
      </c>
      <c r="WPY253" s="256" t="s">
        <v>659</v>
      </c>
      <c r="WPZ253" s="256" t="s">
        <v>659</v>
      </c>
      <c r="WQA253" s="256" t="s">
        <v>659</v>
      </c>
      <c r="WQB253" s="256" t="s">
        <v>659</v>
      </c>
      <c r="WQC253" s="256" t="s">
        <v>659</v>
      </c>
      <c r="WQD253" s="256" t="s">
        <v>659</v>
      </c>
      <c r="WQE253" s="256" t="s">
        <v>659</v>
      </c>
      <c r="WQF253" s="256" t="s">
        <v>659</v>
      </c>
      <c r="WQG253" s="256" t="s">
        <v>659</v>
      </c>
      <c r="WQH253" s="256" t="s">
        <v>659</v>
      </c>
      <c r="WQI253" s="256" t="s">
        <v>659</v>
      </c>
      <c r="WQJ253" s="256" t="s">
        <v>659</v>
      </c>
      <c r="WQK253" s="256" t="s">
        <v>659</v>
      </c>
      <c r="WQL253" s="256" t="s">
        <v>659</v>
      </c>
      <c r="WQM253" s="256" t="s">
        <v>659</v>
      </c>
      <c r="WQN253" s="256" t="s">
        <v>659</v>
      </c>
      <c r="WQO253" s="256" t="s">
        <v>659</v>
      </c>
      <c r="WQP253" s="256" t="s">
        <v>659</v>
      </c>
      <c r="WQQ253" s="256" t="s">
        <v>659</v>
      </c>
      <c r="WQR253" s="256" t="s">
        <v>659</v>
      </c>
      <c r="WQS253" s="256" t="s">
        <v>659</v>
      </c>
      <c r="WQT253" s="256" t="s">
        <v>659</v>
      </c>
      <c r="WQU253" s="256" t="s">
        <v>659</v>
      </c>
      <c r="WQV253" s="256" t="s">
        <v>659</v>
      </c>
      <c r="WQW253" s="256" t="s">
        <v>659</v>
      </c>
      <c r="WQX253" s="256" t="s">
        <v>659</v>
      </c>
      <c r="WQY253" s="256" t="s">
        <v>659</v>
      </c>
      <c r="WQZ253" s="256" t="s">
        <v>659</v>
      </c>
      <c r="WRA253" s="256" t="s">
        <v>659</v>
      </c>
      <c r="WRB253" s="256" t="s">
        <v>659</v>
      </c>
      <c r="WRC253" s="256" t="s">
        <v>659</v>
      </c>
      <c r="WRD253" s="256" t="s">
        <v>659</v>
      </c>
      <c r="WRE253" s="256" t="s">
        <v>659</v>
      </c>
      <c r="WRF253" s="256" t="s">
        <v>659</v>
      </c>
      <c r="WRG253" s="256" t="s">
        <v>659</v>
      </c>
      <c r="WRH253" s="256" t="s">
        <v>659</v>
      </c>
      <c r="WRI253" s="256" t="s">
        <v>659</v>
      </c>
      <c r="WRJ253" s="256" t="s">
        <v>659</v>
      </c>
      <c r="WRK253" s="256" t="s">
        <v>659</v>
      </c>
      <c r="WRL253" s="256" t="s">
        <v>659</v>
      </c>
      <c r="WRM253" s="256" t="s">
        <v>659</v>
      </c>
      <c r="WRN253" s="256" t="s">
        <v>659</v>
      </c>
      <c r="WRO253" s="256" t="s">
        <v>659</v>
      </c>
      <c r="WRP253" s="256" t="s">
        <v>659</v>
      </c>
      <c r="WRQ253" s="256" t="s">
        <v>659</v>
      </c>
      <c r="WRR253" s="256" t="s">
        <v>659</v>
      </c>
      <c r="WRS253" s="256" t="s">
        <v>659</v>
      </c>
      <c r="WRT253" s="256" t="s">
        <v>659</v>
      </c>
      <c r="WRU253" s="256" t="s">
        <v>659</v>
      </c>
      <c r="WRV253" s="256" t="s">
        <v>659</v>
      </c>
      <c r="WRW253" s="256" t="s">
        <v>659</v>
      </c>
      <c r="WRX253" s="256" t="s">
        <v>659</v>
      </c>
      <c r="WRY253" s="256" t="s">
        <v>659</v>
      </c>
      <c r="WRZ253" s="256" t="s">
        <v>659</v>
      </c>
      <c r="WSA253" s="256" t="s">
        <v>659</v>
      </c>
      <c r="WSB253" s="256" t="s">
        <v>659</v>
      </c>
      <c r="WSC253" s="256" t="s">
        <v>659</v>
      </c>
      <c r="WSD253" s="256" t="s">
        <v>659</v>
      </c>
      <c r="WSE253" s="256" t="s">
        <v>659</v>
      </c>
      <c r="WSF253" s="256" t="s">
        <v>659</v>
      </c>
      <c r="WSG253" s="256" t="s">
        <v>659</v>
      </c>
      <c r="WSH253" s="256" t="s">
        <v>659</v>
      </c>
      <c r="WSI253" s="256" t="s">
        <v>659</v>
      </c>
      <c r="WSJ253" s="256" t="s">
        <v>659</v>
      </c>
      <c r="WSK253" s="256" t="s">
        <v>659</v>
      </c>
      <c r="WSL253" s="256" t="s">
        <v>659</v>
      </c>
      <c r="WSM253" s="256" t="s">
        <v>659</v>
      </c>
      <c r="WSN253" s="256" t="s">
        <v>659</v>
      </c>
      <c r="WSO253" s="256" t="s">
        <v>659</v>
      </c>
      <c r="WSP253" s="256" t="s">
        <v>659</v>
      </c>
      <c r="WSQ253" s="256" t="s">
        <v>659</v>
      </c>
      <c r="WSR253" s="256" t="s">
        <v>659</v>
      </c>
      <c r="WSS253" s="256" t="s">
        <v>659</v>
      </c>
      <c r="WST253" s="256" t="s">
        <v>659</v>
      </c>
      <c r="WSU253" s="256" t="s">
        <v>659</v>
      </c>
      <c r="WSV253" s="256" t="s">
        <v>659</v>
      </c>
      <c r="WSW253" s="256" t="s">
        <v>659</v>
      </c>
      <c r="WSX253" s="256" t="s">
        <v>659</v>
      </c>
      <c r="WSY253" s="256" t="s">
        <v>659</v>
      </c>
      <c r="WSZ253" s="256" t="s">
        <v>659</v>
      </c>
      <c r="WTA253" s="256" t="s">
        <v>659</v>
      </c>
      <c r="WTB253" s="256" t="s">
        <v>659</v>
      </c>
      <c r="WTC253" s="256" t="s">
        <v>659</v>
      </c>
      <c r="WTD253" s="256" t="s">
        <v>659</v>
      </c>
      <c r="WTE253" s="256" t="s">
        <v>659</v>
      </c>
      <c r="WTF253" s="256" t="s">
        <v>659</v>
      </c>
      <c r="WTG253" s="256" t="s">
        <v>659</v>
      </c>
      <c r="WTH253" s="256" t="s">
        <v>659</v>
      </c>
      <c r="WTI253" s="256" t="s">
        <v>659</v>
      </c>
      <c r="WTJ253" s="256" t="s">
        <v>659</v>
      </c>
      <c r="WTK253" s="256" t="s">
        <v>659</v>
      </c>
      <c r="WTL253" s="256" t="s">
        <v>659</v>
      </c>
      <c r="WTM253" s="256" t="s">
        <v>659</v>
      </c>
      <c r="WTN253" s="256" t="s">
        <v>659</v>
      </c>
      <c r="WTO253" s="256" t="s">
        <v>659</v>
      </c>
      <c r="WTP253" s="256" t="s">
        <v>659</v>
      </c>
      <c r="WTQ253" s="256" t="s">
        <v>659</v>
      </c>
      <c r="WTR253" s="256" t="s">
        <v>659</v>
      </c>
      <c r="WTS253" s="256" t="s">
        <v>659</v>
      </c>
      <c r="WTT253" s="256" t="s">
        <v>659</v>
      </c>
      <c r="WTU253" s="256" t="s">
        <v>659</v>
      </c>
      <c r="WTV253" s="256" t="s">
        <v>659</v>
      </c>
      <c r="WTW253" s="256" t="s">
        <v>659</v>
      </c>
      <c r="WTX253" s="256" t="s">
        <v>659</v>
      </c>
      <c r="WTY253" s="256" t="s">
        <v>659</v>
      </c>
      <c r="WTZ253" s="256" t="s">
        <v>659</v>
      </c>
      <c r="WUA253" s="256" t="s">
        <v>659</v>
      </c>
      <c r="WUB253" s="256" t="s">
        <v>659</v>
      </c>
      <c r="WUC253" s="256" t="s">
        <v>659</v>
      </c>
      <c r="WUD253" s="256" t="s">
        <v>659</v>
      </c>
      <c r="WUE253" s="256" t="s">
        <v>659</v>
      </c>
      <c r="WUF253" s="256" t="s">
        <v>659</v>
      </c>
      <c r="WUG253" s="256" t="s">
        <v>659</v>
      </c>
      <c r="WUH253" s="256" t="s">
        <v>659</v>
      </c>
      <c r="WUI253" s="256" t="s">
        <v>659</v>
      </c>
      <c r="WUJ253" s="256" t="s">
        <v>659</v>
      </c>
      <c r="WUK253" s="256" t="s">
        <v>659</v>
      </c>
      <c r="WUL253" s="256" t="s">
        <v>659</v>
      </c>
      <c r="WUM253" s="256" t="s">
        <v>659</v>
      </c>
      <c r="WUN253" s="256" t="s">
        <v>659</v>
      </c>
      <c r="WUO253" s="256" t="s">
        <v>659</v>
      </c>
      <c r="WUP253" s="256" t="s">
        <v>659</v>
      </c>
      <c r="WUQ253" s="256" t="s">
        <v>659</v>
      </c>
      <c r="WUR253" s="256" t="s">
        <v>659</v>
      </c>
      <c r="WUS253" s="256" t="s">
        <v>659</v>
      </c>
      <c r="WUT253" s="256" t="s">
        <v>659</v>
      </c>
      <c r="WUU253" s="256" t="s">
        <v>659</v>
      </c>
      <c r="WUV253" s="256" t="s">
        <v>659</v>
      </c>
      <c r="WUW253" s="256" t="s">
        <v>659</v>
      </c>
      <c r="WUX253" s="256" t="s">
        <v>659</v>
      </c>
      <c r="WUY253" s="256" t="s">
        <v>659</v>
      </c>
      <c r="WUZ253" s="256" t="s">
        <v>659</v>
      </c>
      <c r="WVA253" s="256" t="s">
        <v>659</v>
      </c>
      <c r="WVB253" s="256" t="s">
        <v>659</v>
      </c>
      <c r="WVC253" s="256" t="s">
        <v>659</v>
      </c>
      <c r="WVD253" s="256" t="s">
        <v>659</v>
      </c>
      <c r="WVE253" s="256" t="s">
        <v>659</v>
      </c>
      <c r="WVF253" s="256" t="s">
        <v>659</v>
      </c>
      <c r="WVG253" s="256" t="s">
        <v>659</v>
      </c>
      <c r="WVH253" s="256" t="s">
        <v>659</v>
      </c>
      <c r="WVI253" s="256" t="s">
        <v>659</v>
      </c>
      <c r="WVJ253" s="256" t="s">
        <v>659</v>
      </c>
      <c r="WVK253" s="256" t="s">
        <v>659</v>
      </c>
      <c r="WVL253" s="256" t="s">
        <v>659</v>
      </c>
      <c r="WVM253" s="256" t="s">
        <v>659</v>
      </c>
      <c r="WVN253" s="256" t="s">
        <v>659</v>
      </c>
      <c r="WVO253" s="256" t="s">
        <v>659</v>
      </c>
      <c r="WVP253" s="256" t="s">
        <v>659</v>
      </c>
      <c r="WVQ253" s="256" t="s">
        <v>659</v>
      </c>
      <c r="WVR253" s="256" t="s">
        <v>659</v>
      </c>
      <c r="WVS253" s="256" t="s">
        <v>659</v>
      </c>
      <c r="WVT253" s="256" t="s">
        <v>659</v>
      </c>
      <c r="WVU253" s="256" t="s">
        <v>659</v>
      </c>
      <c r="WVV253" s="256" t="s">
        <v>659</v>
      </c>
      <c r="WVW253" s="256" t="s">
        <v>659</v>
      </c>
      <c r="WVX253" s="256" t="s">
        <v>659</v>
      </c>
      <c r="WVY253" s="256" t="s">
        <v>659</v>
      </c>
      <c r="WVZ253" s="256" t="s">
        <v>659</v>
      </c>
      <c r="WWA253" s="256" t="s">
        <v>659</v>
      </c>
      <c r="WWB253" s="256" t="s">
        <v>659</v>
      </c>
      <c r="WWC253" s="256" t="s">
        <v>659</v>
      </c>
      <c r="WWD253" s="256" t="s">
        <v>659</v>
      </c>
      <c r="WWE253" s="256" t="s">
        <v>659</v>
      </c>
      <c r="WWF253" s="256" t="s">
        <v>659</v>
      </c>
      <c r="WWG253" s="256" t="s">
        <v>659</v>
      </c>
      <c r="WWH253" s="256" t="s">
        <v>659</v>
      </c>
      <c r="WWI253" s="256" t="s">
        <v>659</v>
      </c>
      <c r="WWJ253" s="256" t="s">
        <v>659</v>
      </c>
      <c r="WWK253" s="256" t="s">
        <v>659</v>
      </c>
      <c r="WWL253" s="256" t="s">
        <v>659</v>
      </c>
      <c r="WWM253" s="256" t="s">
        <v>659</v>
      </c>
      <c r="WWN253" s="256" t="s">
        <v>659</v>
      </c>
      <c r="WWO253" s="256" t="s">
        <v>659</v>
      </c>
      <c r="WWP253" s="256" t="s">
        <v>659</v>
      </c>
      <c r="WWQ253" s="256" t="s">
        <v>659</v>
      </c>
      <c r="WWR253" s="256" t="s">
        <v>659</v>
      </c>
      <c r="WWS253" s="256" t="s">
        <v>659</v>
      </c>
      <c r="WWT253" s="256" t="s">
        <v>659</v>
      </c>
      <c r="WWU253" s="256" t="s">
        <v>659</v>
      </c>
      <c r="WWV253" s="256" t="s">
        <v>659</v>
      </c>
      <c r="WWW253" s="256" t="s">
        <v>659</v>
      </c>
      <c r="WWX253" s="256" t="s">
        <v>659</v>
      </c>
      <c r="WWY253" s="256" t="s">
        <v>659</v>
      </c>
      <c r="WWZ253" s="256" t="s">
        <v>659</v>
      </c>
      <c r="WXA253" s="256" t="s">
        <v>659</v>
      </c>
      <c r="WXB253" s="256" t="s">
        <v>659</v>
      </c>
      <c r="WXC253" s="256" t="s">
        <v>659</v>
      </c>
      <c r="WXD253" s="256" t="s">
        <v>659</v>
      </c>
      <c r="WXE253" s="256" t="s">
        <v>659</v>
      </c>
      <c r="WXF253" s="256" t="s">
        <v>659</v>
      </c>
      <c r="WXG253" s="256" t="s">
        <v>659</v>
      </c>
      <c r="WXH253" s="256" t="s">
        <v>659</v>
      </c>
      <c r="WXI253" s="256" t="s">
        <v>659</v>
      </c>
      <c r="WXJ253" s="256" t="s">
        <v>659</v>
      </c>
      <c r="WXK253" s="256" t="s">
        <v>659</v>
      </c>
      <c r="WXL253" s="256" t="s">
        <v>659</v>
      </c>
      <c r="WXM253" s="256" t="s">
        <v>659</v>
      </c>
      <c r="WXN253" s="256" t="s">
        <v>659</v>
      </c>
      <c r="WXO253" s="256" t="s">
        <v>659</v>
      </c>
      <c r="WXP253" s="256" t="s">
        <v>659</v>
      </c>
      <c r="WXQ253" s="256" t="s">
        <v>659</v>
      </c>
      <c r="WXR253" s="256" t="s">
        <v>659</v>
      </c>
      <c r="WXS253" s="256" t="s">
        <v>659</v>
      </c>
      <c r="WXT253" s="256" t="s">
        <v>659</v>
      </c>
      <c r="WXU253" s="256" t="s">
        <v>659</v>
      </c>
      <c r="WXV253" s="256" t="s">
        <v>659</v>
      </c>
      <c r="WXW253" s="256" t="s">
        <v>659</v>
      </c>
      <c r="WXX253" s="256" t="s">
        <v>659</v>
      </c>
      <c r="WXY253" s="256" t="s">
        <v>659</v>
      </c>
      <c r="WXZ253" s="256" t="s">
        <v>659</v>
      </c>
      <c r="WYA253" s="256" t="s">
        <v>659</v>
      </c>
      <c r="WYB253" s="256" t="s">
        <v>659</v>
      </c>
      <c r="WYC253" s="256" t="s">
        <v>659</v>
      </c>
      <c r="WYD253" s="256" t="s">
        <v>659</v>
      </c>
      <c r="WYE253" s="256" t="s">
        <v>659</v>
      </c>
      <c r="WYF253" s="256" t="s">
        <v>659</v>
      </c>
      <c r="WYG253" s="256" t="s">
        <v>659</v>
      </c>
      <c r="WYH253" s="256" t="s">
        <v>659</v>
      </c>
      <c r="WYI253" s="256" t="s">
        <v>659</v>
      </c>
      <c r="WYJ253" s="256" t="s">
        <v>659</v>
      </c>
      <c r="WYK253" s="256" t="s">
        <v>659</v>
      </c>
      <c r="WYL253" s="256" t="s">
        <v>659</v>
      </c>
      <c r="WYM253" s="256" t="s">
        <v>659</v>
      </c>
      <c r="WYN253" s="256" t="s">
        <v>659</v>
      </c>
      <c r="WYO253" s="256" t="s">
        <v>659</v>
      </c>
      <c r="WYP253" s="256" t="s">
        <v>659</v>
      </c>
      <c r="WYQ253" s="256" t="s">
        <v>659</v>
      </c>
      <c r="WYR253" s="256" t="s">
        <v>659</v>
      </c>
      <c r="WYS253" s="256" t="s">
        <v>659</v>
      </c>
      <c r="WYT253" s="256" t="s">
        <v>659</v>
      </c>
      <c r="WYU253" s="256" t="s">
        <v>659</v>
      </c>
      <c r="WYV253" s="256" t="s">
        <v>659</v>
      </c>
      <c r="WYW253" s="256" t="s">
        <v>659</v>
      </c>
      <c r="WYX253" s="256" t="s">
        <v>659</v>
      </c>
      <c r="WYY253" s="256" t="s">
        <v>659</v>
      </c>
      <c r="WYZ253" s="256" t="s">
        <v>659</v>
      </c>
      <c r="WZA253" s="256" t="s">
        <v>659</v>
      </c>
      <c r="WZB253" s="256" t="s">
        <v>659</v>
      </c>
      <c r="WZC253" s="256" t="s">
        <v>659</v>
      </c>
      <c r="WZD253" s="256" t="s">
        <v>659</v>
      </c>
      <c r="WZE253" s="256" t="s">
        <v>659</v>
      </c>
      <c r="WZF253" s="256" t="s">
        <v>659</v>
      </c>
      <c r="WZG253" s="256" t="s">
        <v>659</v>
      </c>
      <c r="WZH253" s="256" t="s">
        <v>659</v>
      </c>
      <c r="WZI253" s="256" t="s">
        <v>659</v>
      </c>
      <c r="WZJ253" s="256" t="s">
        <v>659</v>
      </c>
      <c r="WZK253" s="256" t="s">
        <v>659</v>
      </c>
      <c r="WZL253" s="256" t="s">
        <v>659</v>
      </c>
      <c r="WZM253" s="256" t="s">
        <v>659</v>
      </c>
      <c r="WZN253" s="256" t="s">
        <v>659</v>
      </c>
      <c r="WZO253" s="256" t="s">
        <v>659</v>
      </c>
      <c r="WZP253" s="256" t="s">
        <v>659</v>
      </c>
      <c r="WZQ253" s="256" t="s">
        <v>659</v>
      </c>
      <c r="WZR253" s="256" t="s">
        <v>659</v>
      </c>
      <c r="WZS253" s="256" t="s">
        <v>659</v>
      </c>
      <c r="WZT253" s="256" t="s">
        <v>659</v>
      </c>
      <c r="WZU253" s="256" t="s">
        <v>659</v>
      </c>
      <c r="WZV253" s="256" t="s">
        <v>659</v>
      </c>
      <c r="WZW253" s="256" t="s">
        <v>659</v>
      </c>
      <c r="WZX253" s="256" t="s">
        <v>659</v>
      </c>
      <c r="WZY253" s="256" t="s">
        <v>659</v>
      </c>
      <c r="WZZ253" s="256" t="s">
        <v>659</v>
      </c>
      <c r="XAA253" s="256" t="s">
        <v>659</v>
      </c>
      <c r="XAB253" s="256" t="s">
        <v>659</v>
      </c>
      <c r="XAC253" s="256" t="s">
        <v>659</v>
      </c>
      <c r="XAD253" s="256" t="s">
        <v>659</v>
      </c>
      <c r="XAE253" s="256" t="s">
        <v>659</v>
      </c>
      <c r="XAF253" s="256" t="s">
        <v>659</v>
      </c>
      <c r="XAG253" s="256" t="s">
        <v>659</v>
      </c>
      <c r="XAH253" s="256" t="s">
        <v>659</v>
      </c>
      <c r="XAI253" s="256" t="s">
        <v>659</v>
      </c>
      <c r="XAJ253" s="256" t="s">
        <v>659</v>
      </c>
      <c r="XAK253" s="256" t="s">
        <v>659</v>
      </c>
      <c r="XAL253" s="256" t="s">
        <v>659</v>
      </c>
      <c r="XAM253" s="256" t="s">
        <v>659</v>
      </c>
      <c r="XAN253" s="256" t="s">
        <v>659</v>
      </c>
      <c r="XAO253" s="256" t="s">
        <v>659</v>
      </c>
      <c r="XAP253" s="256" t="s">
        <v>659</v>
      </c>
      <c r="XAQ253" s="256" t="s">
        <v>659</v>
      </c>
      <c r="XAR253" s="256" t="s">
        <v>659</v>
      </c>
      <c r="XAS253" s="256" t="s">
        <v>659</v>
      </c>
      <c r="XAT253" s="256" t="s">
        <v>659</v>
      </c>
      <c r="XAU253" s="256" t="s">
        <v>659</v>
      </c>
      <c r="XAV253" s="256" t="s">
        <v>659</v>
      </c>
      <c r="XAW253" s="256" t="s">
        <v>659</v>
      </c>
      <c r="XAX253" s="256" t="s">
        <v>659</v>
      </c>
      <c r="XAY253" s="256" t="s">
        <v>659</v>
      </c>
      <c r="XAZ253" s="256" t="s">
        <v>659</v>
      </c>
      <c r="XBA253" s="256" t="s">
        <v>659</v>
      </c>
      <c r="XBB253" s="256" t="s">
        <v>659</v>
      </c>
      <c r="XBC253" s="256" t="s">
        <v>659</v>
      </c>
      <c r="XBD253" s="256" t="s">
        <v>659</v>
      </c>
      <c r="XBE253" s="256" t="s">
        <v>659</v>
      </c>
      <c r="XBF253" s="256" t="s">
        <v>659</v>
      </c>
      <c r="XBG253" s="256" t="s">
        <v>659</v>
      </c>
      <c r="XBH253" s="256" t="s">
        <v>659</v>
      </c>
      <c r="XBI253" s="256" t="s">
        <v>659</v>
      </c>
      <c r="XBJ253" s="256" t="s">
        <v>659</v>
      </c>
      <c r="XBK253" s="256" t="s">
        <v>659</v>
      </c>
      <c r="XBL253" s="256" t="s">
        <v>659</v>
      </c>
      <c r="XBM253" s="256" t="s">
        <v>659</v>
      </c>
      <c r="XBN253" s="256" t="s">
        <v>659</v>
      </c>
      <c r="XBO253" s="256" t="s">
        <v>659</v>
      </c>
      <c r="XBP253" s="256" t="s">
        <v>659</v>
      </c>
      <c r="XBQ253" s="256" t="s">
        <v>659</v>
      </c>
      <c r="XBR253" s="256" t="s">
        <v>659</v>
      </c>
      <c r="XBS253" s="256" t="s">
        <v>659</v>
      </c>
      <c r="XBT253" s="256" t="s">
        <v>659</v>
      </c>
      <c r="XBU253" s="256" t="s">
        <v>659</v>
      </c>
      <c r="XBV253" s="256" t="s">
        <v>659</v>
      </c>
      <c r="XBW253" s="256" t="s">
        <v>659</v>
      </c>
      <c r="XBX253" s="256" t="s">
        <v>659</v>
      </c>
      <c r="XBY253" s="256" t="s">
        <v>659</v>
      </c>
      <c r="XBZ253" s="256" t="s">
        <v>659</v>
      </c>
      <c r="XCA253" s="256" t="s">
        <v>659</v>
      </c>
      <c r="XCB253" s="256" t="s">
        <v>659</v>
      </c>
      <c r="XCC253" s="256" t="s">
        <v>659</v>
      </c>
      <c r="XCD253" s="256" t="s">
        <v>659</v>
      </c>
      <c r="XCE253" s="256" t="s">
        <v>659</v>
      </c>
      <c r="XCF253" s="256" t="s">
        <v>659</v>
      </c>
      <c r="XCG253" s="256" t="s">
        <v>659</v>
      </c>
      <c r="XCH253" s="256" t="s">
        <v>659</v>
      </c>
      <c r="XCI253" s="256" t="s">
        <v>659</v>
      </c>
      <c r="XCJ253" s="256" t="s">
        <v>659</v>
      </c>
      <c r="XCK253" s="256" t="s">
        <v>659</v>
      </c>
      <c r="XCL253" s="256" t="s">
        <v>659</v>
      </c>
      <c r="XCM253" s="256" t="s">
        <v>659</v>
      </c>
      <c r="XCN253" s="256" t="s">
        <v>659</v>
      </c>
      <c r="XCO253" s="256" t="s">
        <v>659</v>
      </c>
      <c r="XCP253" s="256" t="s">
        <v>659</v>
      </c>
      <c r="XCQ253" s="256" t="s">
        <v>659</v>
      </c>
      <c r="XCR253" s="256" t="s">
        <v>659</v>
      </c>
      <c r="XCS253" s="256" t="s">
        <v>659</v>
      </c>
      <c r="XCT253" s="256" t="s">
        <v>659</v>
      </c>
      <c r="XCU253" s="256" t="s">
        <v>659</v>
      </c>
      <c r="XCV253" s="256" t="s">
        <v>659</v>
      </c>
      <c r="XCW253" s="256" t="s">
        <v>659</v>
      </c>
      <c r="XCX253" s="256" t="s">
        <v>659</v>
      </c>
      <c r="XCY253" s="256" t="s">
        <v>659</v>
      </c>
      <c r="XCZ253" s="256" t="s">
        <v>659</v>
      </c>
      <c r="XDA253" s="256" t="s">
        <v>659</v>
      </c>
      <c r="XDB253" s="256" t="s">
        <v>659</v>
      </c>
      <c r="XDC253" s="256" t="s">
        <v>659</v>
      </c>
      <c r="XDD253" s="256" t="s">
        <v>659</v>
      </c>
      <c r="XDE253" s="256" t="s">
        <v>659</v>
      </c>
      <c r="XDF253" s="256" t="s">
        <v>659</v>
      </c>
      <c r="XDG253" s="256" t="s">
        <v>659</v>
      </c>
      <c r="XDH253" s="256" t="s">
        <v>659</v>
      </c>
      <c r="XDI253" s="256" t="s">
        <v>659</v>
      </c>
      <c r="XDJ253" s="256" t="s">
        <v>659</v>
      </c>
      <c r="XDK253" s="256" t="s">
        <v>659</v>
      </c>
      <c r="XDL253" s="256" t="s">
        <v>659</v>
      </c>
      <c r="XDM253" s="256" t="s">
        <v>659</v>
      </c>
      <c r="XDN253" s="256" t="s">
        <v>659</v>
      </c>
      <c r="XDO253" s="256" t="s">
        <v>659</v>
      </c>
      <c r="XDP253" s="256" t="s">
        <v>659</v>
      </c>
      <c r="XDQ253" s="256" t="s">
        <v>659</v>
      </c>
      <c r="XDR253" s="256" t="s">
        <v>659</v>
      </c>
      <c r="XDS253" s="256" t="s">
        <v>659</v>
      </c>
      <c r="XDT253" s="256" t="s">
        <v>659</v>
      </c>
      <c r="XDU253" s="256" t="s">
        <v>659</v>
      </c>
      <c r="XDV253" s="256" t="s">
        <v>659</v>
      </c>
      <c r="XDW253" s="256" t="s">
        <v>659</v>
      </c>
      <c r="XDX253" s="256" t="s">
        <v>659</v>
      </c>
      <c r="XDY253" s="256" t="s">
        <v>659</v>
      </c>
      <c r="XDZ253" s="256" t="s">
        <v>659</v>
      </c>
      <c r="XEA253" s="256" t="s">
        <v>659</v>
      </c>
      <c r="XEB253" s="256" t="s">
        <v>659</v>
      </c>
      <c r="XEC253" s="256" t="s">
        <v>659</v>
      </c>
      <c r="XED253" s="256" t="s">
        <v>659</v>
      </c>
      <c r="XEE253" s="256" t="s">
        <v>659</v>
      </c>
      <c r="XEF253" s="256" t="s">
        <v>659</v>
      </c>
      <c r="XEG253" s="256" t="s">
        <v>659</v>
      </c>
      <c r="XEH253" s="256" t="s">
        <v>659</v>
      </c>
      <c r="XEI253" s="256" t="s">
        <v>659</v>
      </c>
      <c r="XEJ253" s="256" t="s">
        <v>659</v>
      </c>
      <c r="XEK253" s="256" t="s">
        <v>659</v>
      </c>
      <c r="XEL253" s="256" t="s">
        <v>659</v>
      </c>
      <c r="XEM253" s="256" t="s">
        <v>659</v>
      </c>
      <c r="XEN253" s="256" t="s">
        <v>659</v>
      </c>
      <c r="XEO253" s="256" t="s">
        <v>659</v>
      </c>
      <c r="XEP253" s="256" t="s">
        <v>659</v>
      </c>
      <c r="XEQ253" s="256" t="s">
        <v>659</v>
      </c>
      <c r="XER253" s="256" t="s">
        <v>659</v>
      </c>
      <c r="XES253" s="256" t="s">
        <v>659</v>
      </c>
      <c r="XET253" s="256" t="s">
        <v>659</v>
      </c>
      <c r="XEU253" s="256" t="s">
        <v>659</v>
      </c>
      <c r="XEV253" s="256" t="s">
        <v>659</v>
      </c>
      <c r="XEW253" s="256" t="s">
        <v>659</v>
      </c>
      <c r="XEX253" s="256" t="s">
        <v>659</v>
      </c>
      <c r="XEY253" s="256" t="s">
        <v>659</v>
      </c>
      <c r="XEZ253" s="256" t="s">
        <v>659</v>
      </c>
      <c r="XFA253" s="256" t="s">
        <v>659</v>
      </c>
      <c r="XFB253" s="256" t="s">
        <v>659</v>
      </c>
      <c r="XFC253" s="256" t="s">
        <v>659</v>
      </c>
    </row>
    <row r="254" spans="1:16383" s="348" customFormat="1" ht="25.5" x14ac:dyDescent="0.25">
      <c r="A254" s="204" t="s">
        <v>148</v>
      </c>
      <c r="B254" s="316" t="s">
        <v>707</v>
      </c>
      <c r="C254" s="215" t="s">
        <v>704</v>
      </c>
      <c r="D254" s="384"/>
      <c r="E254" s="216" t="s">
        <v>142</v>
      </c>
      <c r="F254" s="216" t="s">
        <v>123</v>
      </c>
      <c r="G254" s="216" t="s">
        <v>306</v>
      </c>
      <c r="H254" s="215" t="s">
        <v>152</v>
      </c>
      <c r="I254" s="203"/>
      <c r="J254" s="203">
        <v>46364</v>
      </c>
      <c r="K254" s="217"/>
      <c r="L254" s="211"/>
      <c r="M254" s="204"/>
      <c r="N254" s="218"/>
      <c r="O254" s="219"/>
      <c r="P254" s="219"/>
      <c r="Q254" s="219"/>
      <c r="R254" s="219"/>
      <c r="S254" s="219"/>
      <c r="T254" s="219"/>
      <c r="U254" s="220"/>
      <c r="V254" s="219"/>
      <c r="W254" s="219"/>
      <c r="X254" s="218"/>
      <c r="Y254" s="221"/>
      <c r="Z254" s="347" t="str">
        <f>IF( tblESD[[#This Row],[Κατηγορία]] = "Έργο",  COUNTIF(tblESD[Α/Α Δραστηριότητας],TRIM(tblESD[[#This Row],[Α/Α Δραστηριότητας]]) &amp; ".*"),"")</f>
        <v/>
      </c>
      <c r="AA254" s="346"/>
      <c r="AB254" s="342">
        <v>226</v>
      </c>
      <c r="AC254" s="343"/>
    </row>
    <row r="255" spans="1:16383" s="348" customFormat="1" ht="25.5" x14ac:dyDescent="0.25">
      <c r="A255" s="204" t="s">
        <v>148</v>
      </c>
      <c r="B255" s="316" t="s">
        <v>708</v>
      </c>
      <c r="C255" s="215" t="s">
        <v>706</v>
      </c>
      <c r="D255" s="384"/>
      <c r="E255" s="216" t="s">
        <v>142</v>
      </c>
      <c r="F255" s="216" t="s">
        <v>123</v>
      </c>
      <c r="G255" s="216" t="s">
        <v>201</v>
      </c>
      <c r="H255" s="215" t="s">
        <v>152</v>
      </c>
      <c r="I255" s="203"/>
      <c r="J255" s="203">
        <v>46365</v>
      </c>
      <c r="K255" s="217"/>
      <c r="L255" s="211"/>
      <c r="M255" s="204"/>
      <c r="N255" s="218"/>
      <c r="O255" s="219"/>
      <c r="P255" s="219"/>
      <c r="Q255" s="219"/>
      <c r="R255" s="219"/>
      <c r="S255" s="219"/>
      <c r="T255" s="219"/>
      <c r="U255" s="220"/>
      <c r="V255" s="219"/>
      <c r="W255" s="219"/>
      <c r="X255" s="218"/>
      <c r="Y255" s="221"/>
      <c r="Z255" s="347" t="str">
        <f>IF( tblESD[[#This Row],[Κατηγορία]] = "Έργο",  COUNTIF(tblESD[Α/Α Δραστηριότητας],TRIM(tblESD[[#This Row],[Α/Α Δραστηριότητας]]) &amp; ".*"),"")</f>
        <v/>
      </c>
      <c r="AA255" s="346"/>
      <c r="AB255" s="342">
        <v>227</v>
      </c>
      <c r="AC255" s="343"/>
    </row>
    <row r="256" spans="1:16383" s="348" customFormat="1" ht="38.25" x14ac:dyDescent="0.25">
      <c r="A256" s="204" t="s">
        <v>148</v>
      </c>
      <c r="B256" s="316" t="s">
        <v>1255</v>
      </c>
      <c r="C256" s="215" t="s">
        <v>1293</v>
      </c>
      <c r="D256" s="384"/>
      <c r="E256" s="216" t="s">
        <v>142</v>
      </c>
      <c r="F256" s="216" t="s">
        <v>123</v>
      </c>
      <c r="G256" s="216" t="s">
        <v>201</v>
      </c>
      <c r="H256" s="215" t="s">
        <v>152</v>
      </c>
      <c r="I256" s="203"/>
      <c r="J256" s="203">
        <v>46366</v>
      </c>
      <c r="K256" s="217"/>
      <c r="L256" s="211"/>
      <c r="M256" s="204"/>
      <c r="N256" s="218"/>
      <c r="O256" s="219"/>
      <c r="P256" s="219"/>
      <c r="Q256" s="219"/>
      <c r="R256" s="219"/>
      <c r="S256" s="219"/>
      <c r="T256" s="219"/>
      <c r="U256" s="220"/>
      <c r="V256" s="219"/>
      <c r="W256" s="219"/>
      <c r="X256" s="218"/>
      <c r="Y256" s="221"/>
      <c r="Z256" s="347" t="str">
        <f>IF( tblESD[[#This Row],[Κατηγορία]] = "Έργο",  COUNTIF(tblESD[Α/Α Δραστηριότητας],TRIM(tblESD[[#This Row],[Α/Α Δραστηριότητας]]) &amp; ".*"),"")</f>
        <v/>
      </c>
      <c r="AA256" s="346"/>
      <c r="AB256" s="342">
        <v>228</v>
      </c>
      <c r="AC256" s="343"/>
    </row>
    <row r="257" spans="1:29" s="348" customFormat="1" ht="25.5" x14ac:dyDescent="0.25">
      <c r="A257" s="204" t="s">
        <v>148</v>
      </c>
      <c r="B257" s="316" t="s">
        <v>1256</v>
      </c>
      <c r="C257" s="215" t="s">
        <v>709</v>
      </c>
      <c r="D257" s="384"/>
      <c r="E257" s="216" t="s">
        <v>142</v>
      </c>
      <c r="F257" s="216" t="s">
        <v>123</v>
      </c>
      <c r="G257" s="216" t="s">
        <v>306</v>
      </c>
      <c r="H257" s="215" t="s">
        <v>152</v>
      </c>
      <c r="I257" s="203"/>
      <c r="J257" s="203">
        <v>46366</v>
      </c>
      <c r="K257" s="217"/>
      <c r="L257" s="211"/>
      <c r="M257" s="204"/>
      <c r="N257" s="218"/>
      <c r="O257" s="219"/>
      <c r="P257" s="219"/>
      <c r="Q257" s="219"/>
      <c r="R257" s="219"/>
      <c r="S257" s="219"/>
      <c r="T257" s="219"/>
      <c r="U257" s="220"/>
      <c r="V257" s="219"/>
      <c r="W257" s="219"/>
      <c r="X257" s="218"/>
      <c r="Y257" s="221"/>
      <c r="Z257" s="347" t="str">
        <f>IF( tblESD[[#This Row],[Κατηγορία]] = "Έργο",  COUNTIF(tblESD[Α/Α Δραστηριότητας],TRIM(tblESD[[#This Row],[Α/Α Δραστηριότητας]]) &amp; ".*"),"")</f>
        <v/>
      </c>
      <c r="AA257" s="346"/>
      <c r="AB257" s="342">
        <v>229</v>
      </c>
      <c r="AC257" s="343"/>
    </row>
    <row r="258" spans="1:29" s="348" customFormat="1" ht="36" x14ac:dyDescent="0.25">
      <c r="A258" s="314" t="s">
        <v>134</v>
      </c>
      <c r="B258" s="315" t="s">
        <v>710</v>
      </c>
      <c r="C258" s="227" t="s">
        <v>711</v>
      </c>
      <c r="D258" s="381" t="s">
        <v>1322</v>
      </c>
      <c r="E258" s="228"/>
      <c r="F258" s="228"/>
      <c r="G258" s="228"/>
      <c r="H258" s="229"/>
      <c r="I258" s="230"/>
      <c r="J258" s="230"/>
      <c r="K258" s="231"/>
      <c r="L258" s="232" t="s">
        <v>712</v>
      </c>
      <c r="M258" s="214"/>
      <c r="N258" s="243"/>
      <c r="O258" s="233"/>
      <c r="P258" s="233"/>
      <c r="Q258" s="233"/>
      <c r="R258" s="233"/>
      <c r="S258" s="233"/>
      <c r="T258" s="233"/>
      <c r="U258" s="234"/>
      <c r="V258" s="233"/>
      <c r="W258" s="233"/>
      <c r="X258" s="243"/>
      <c r="Y258" s="244"/>
      <c r="Z258" s="347" t="str">
        <f>IF( tblESD[[#This Row],[Κατηγορία]] = "Έργο",  COUNTIF(tblESD[Α/Α Δραστηριότητας],TRIM(tblESD[[#This Row],[Α/Α Δραστηριότητας]]) &amp; ".*"),"")</f>
        <v/>
      </c>
      <c r="AA258" s="346"/>
      <c r="AB258" s="342">
        <v>230</v>
      </c>
      <c r="AC258" s="343"/>
    </row>
    <row r="259" spans="1:29" s="348" customFormat="1" ht="38.25" x14ac:dyDescent="0.25">
      <c r="A259" s="269" t="s">
        <v>138</v>
      </c>
      <c r="B259" s="251" t="s">
        <v>713</v>
      </c>
      <c r="C259" s="235" t="s">
        <v>714</v>
      </c>
      <c r="D259" s="383" t="s">
        <v>715</v>
      </c>
      <c r="E259" s="237" t="s">
        <v>142</v>
      </c>
      <c r="F259" s="237" t="s">
        <v>123</v>
      </c>
      <c r="G259" s="237" t="s">
        <v>144</v>
      </c>
      <c r="H259" s="238"/>
      <c r="I259" s="206">
        <v>45170</v>
      </c>
      <c r="J259" s="206">
        <v>46366</v>
      </c>
      <c r="K259" s="239"/>
      <c r="L259" s="210" t="s">
        <v>621</v>
      </c>
      <c r="M259" s="207" t="s">
        <v>147</v>
      </c>
      <c r="N259" s="246"/>
      <c r="O259" s="200"/>
      <c r="P259" s="200"/>
      <c r="Q259" s="200"/>
      <c r="R259" s="200"/>
      <c r="S259" s="200"/>
      <c r="T259" s="200"/>
      <c r="U259" s="224"/>
      <c r="V259" s="200"/>
      <c r="W259" s="200"/>
      <c r="X259" s="246"/>
      <c r="Y259" s="247"/>
      <c r="Z259" s="347">
        <f>IF( tblESD[[#This Row],[Κατηγορία]] = "Έργο",  COUNTIF(tblESD[Α/Α Δραστηριότητας],TRIM(tblESD[[#This Row],[Α/Α Δραστηριότητας]]) &amp; ".*"),"")</f>
        <v>2</v>
      </c>
      <c r="AA259" s="346"/>
      <c r="AB259" s="342">
        <v>231</v>
      </c>
      <c r="AC259" s="343"/>
    </row>
    <row r="260" spans="1:29" s="241" customFormat="1" ht="38.25" x14ac:dyDescent="0.25">
      <c r="A260" s="204" t="s">
        <v>148</v>
      </c>
      <c r="B260" s="316" t="s">
        <v>716</v>
      </c>
      <c r="C260" s="215" t="s">
        <v>1260</v>
      </c>
      <c r="D260" s="384"/>
      <c r="E260" s="216" t="s">
        <v>142</v>
      </c>
      <c r="F260" s="216" t="s">
        <v>123</v>
      </c>
      <c r="G260" s="216" t="s">
        <v>151</v>
      </c>
      <c r="H260" s="215" t="s">
        <v>152</v>
      </c>
      <c r="I260" s="203"/>
      <c r="J260" s="203">
        <v>46081</v>
      </c>
      <c r="K260" s="217"/>
      <c r="L260" s="211"/>
      <c r="M260" s="204"/>
      <c r="N260" s="218"/>
      <c r="O260" s="219"/>
      <c r="P260" s="219"/>
      <c r="Q260" s="219"/>
      <c r="R260" s="219"/>
      <c r="S260" s="219"/>
      <c r="T260" s="219"/>
      <c r="U260" s="220"/>
      <c r="V260" s="219"/>
      <c r="W260" s="219"/>
      <c r="X260" s="218"/>
      <c r="Y260" s="221"/>
      <c r="Z260" s="369" t="e">
        <f>IF( [2]!tblESD[[#This Row],[Κατηγορία]] = "Έργο",  COUNTIF([2]!tblESD[Α/Α Δραστηριότητας],TRIM([2]!tblESD[[#This Row],[Α/Α Δραστηριότητας]]) &amp; ".*"),"")</f>
        <v>#REF!</v>
      </c>
      <c r="AA260" s="368"/>
      <c r="AB260" s="366"/>
      <c r="AC260" s="240"/>
    </row>
    <row r="261" spans="1:29" s="348" customFormat="1" ht="25.5" x14ac:dyDescent="0.25">
      <c r="A261" s="204" t="s">
        <v>148</v>
      </c>
      <c r="B261" s="316" t="s">
        <v>1259</v>
      </c>
      <c r="C261" s="215" t="s">
        <v>717</v>
      </c>
      <c r="D261" s="384"/>
      <c r="E261" s="216" t="s">
        <v>142</v>
      </c>
      <c r="F261" s="216" t="s">
        <v>123</v>
      </c>
      <c r="G261" s="216" t="s">
        <v>1028</v>
      </c>
      <c r="H261" s="215" t="s">
        <v>152</v>
      </c>
      <c r="I261" s="203"/>
      <c r="J261" s="203">
        <v>46366</v>
      </c>
      <c r="K261" s="217"/>
      <c r="L261" s="211"/>
      <c r="M261" s="204"/>
      <c r="N261" s="218"/>
      <c r="O261" s="219"/>
      <c r="P261" s="219"/>
      <c r="Q261" s="219"/>
      <c r="R261" s="219"/>
      <c r="S261" s="219"/>
      <c r="T261" s="219"/>
      <c r="U261" s="220"/>
      <c r="V261" s="219"/>
      <c r="W261" s="219"/>
      <c r="X261" s="218"/>
      <c r="Y261" s="221"/>
      <c r="Z261" s="347" t="str">
        <f>IF( tblESD[[#This Row],[Κατηγορία]] = "Έργο",  COUNTIF(tblESD[Α/Α Δραστηριότητας],TRIM(tblESD[[#This Row],[Α/Α Δραστηριότητας]]) &amp; ".*"),"")</f>
        <v/>
      </c>
      <c r="AA261" s="346"/>
      <c r="AB261" s="342">
        <v>232</v>
      </c>
      <c r="AC261" s="343"/>
    </row>
    <row r="262" spans="1:29" s="348" customFormat="1" ht="36" x14ac:dyDescent="0.25">
      <c r="A262" s="314" t="s">
        <v>134</v>
      </c>
      <c r="B262" s="315" t="s">
        <v>718</v>
      </c>
      <c r="C262" s="227" t="s">
        <v>719</v>
      </c>
      <c r="D262" s="381" t="s">
        <v>720</v>
      </c>
      <c r="E262" s="228"/>
      <c r="F262" s="228"/>
      <c r="G262" s="228"/>
      <c r="H262" s="229"/>
      <c r="I262" s="230"/>
      <c r="J262" s="230"/>
      <c r="K262" s="231"/>
      <c r="L262" s="232" t="s">
        <v>595</v>
      </c>
      <c r="M262" s="214"/>
      <c r="N262" s="243"/>
      <c r="O262" s="233"/>
      <c r="P262" s="233"/>
      <c r="Q262" s="233"/>
      <c r="R262" s="233"/>
      <c r="S262" s="233"/>
      <c r="T262" s="233"/>
      <c r="U262" s="234"/>
      <c r="V262" s="233"/>
      <c r="W262" s="233"/>
      <c r="X262" s="243"/>
      <c r="Y262" s="244"/>
      <c r="Z262" s="347" t="str">
        <f>IF( tblESD[[#This Row],[Κατηγορία]] = "Έργο",  COUNTIF(tblESD[Α/Α Δραστηριότητας],TRIM(tblESD[[#This Row],[Α/Α Δραστηριότητας]]) &amp; ".*"),"")</f>
        <v/>
      </c>
      <c r="AA262" s="346"/>
      <c r="AB262" s="342">
        <v>233</v>
      </c>
      <c r="AC262" s="343"/>
    </row>
    <row r="263" spans="1:29" s="348" customFormat="1" ht="60" x14ac:dyDescent="0.25">
      <c r="A263" s="269" t="s">
        <v>138</v>
      </c>
      <c r="B263" s="251" t="s">
        <v>721</v>
      </c>
      <c r="C263" s="235" t="s">
        <v>722</v>
      </c>
      <c r="D263" s="383" t="s">
        <v>723</v>
      </c>
      <c r="E263" s="237" t="s">
        <v>142</v>
      </c>
      <c r="F263" s="237" t="s">
        <v>123</v>
      </c>
      <c r="G263" s="237" t="s">
        <v>144</v>
      </c>
      <c r="H263" s="238"/>
      <c r="I263" s="206">
        <v>46023</v>
      </c>
      <c r="J263" s="206">
        <v>46752</v>
      </c>
      <c r="K263" s="239"/>
      <c r="L263" s="210" t="s">
        <v>595</v>
      </c>
      <c r="M263" s="207" t="s">
        <v>184</v>
      </c>
      <c r="N263" s="246"/>
      <c r="O263" s="200"/>
      <c r="P263" s="200"/>
      <c r="Q263" s="200"/>
      <c r="R263" s="200" t="s">
        <v>152</v>
      </c>
      <c r="S263" s="200"/>
      <c r="T263" s="200"/>
      <c r="U263" s="224">
        <v>25000000</v>
      </c>
      <c r="V263" s="200"/>
      <c r="W263" s="200"/>
      <c r="X263" s="246"/>
      <c r="Y263" s="247"/>
      <c r="Z263" s="347">
        <f>IF( tblESD[[#This Row],[Κατηγορία]] = "Έργο",  COUNTIF(tblESD[Α/Α Δραστηριότητας],TRIM(tblESD[[#This Row],[Α/Α Δραστηριότητας]]) &amp; ".*"),"")</f>
        <v>2</v>
      </c>
      <c r="AA263" s="346"/>
      <c r="AB263" s="342">
        <v>234</v>
      </c>
      <c r="AC263" s="343"/>
    </row>
    <row r="264" spans="1:29" s="348" customFormat="1" x14ac:dyDescent="0.25">
      <c r="A264" s="204" t="s">
        <v>148</v>
      </c>
      <c r="B264" s="316" t="s">
        <v>724</v>
      </c>
      <c r="C264" s="215" t="s">
        <v>725</v>
      </c>
      <c r="D264" s="384"/>
      <c r="E264" s="216" t="s">
        <v>142</v>
      </c>
      <c r="F264" s="216" t="s">
        <v>123</v>
      </c>
      <c r="G264" s="216" t="s">
        <v>123</v>
      </c>
      <c r="H264" s="215" t="s">
        <v>152</v>
      </c>
      <c r="I264" s="203"/>
      <c r="J264" s="203">
        <v>46356</v>
      </c>
      <c r="K264" s="217"/>
      <c r="L264" s="211"/>
      <c r="M264" s="204"/>
      <c r="N264" s="218"/>
      <c r="O264" s="219"/>
      <c r="P264" s="219"/>
      <c r="Q264" s="219"/>
      <c r="R264" s="219"/>
      <c r="S264" s="219"/>
      <c r="T264" s="219"/>
      <c r="U264" s="220"/>
      <c r="V264" s="219"/>
      <c r="W264" s="219"/>
      <c r="X264" s="218"/>
      <c r="Y264" s="221"/>
      <c r="Z264" s="347" t="str">
        <f>IF( tblESD[[#This Row],[Κατηγορία]] = "Έργο",  COUNTIF(tblESD[Α/Α Δραστηριότητας],TRIM(tblESD[[#This Row],[Α/Α Δραστηριότητας]]) &amp; ".*"),"")</f>
        <v/>
      </c>
      <c r="AA264" s="346"/>
      <c r="AB264" s="342">
        <v>235</v>
      </c>
      <c r="AC264" s="343"/>
    </row>
    <row r="265" spans="1:29" s="348" customFormat="1" x14ac:dyDescent="0.25">
      <c r="A265" s="204" t="s">
        <v>148</v>
      </c>
      <c r="B265" s="316" t="s">
        <v>726</v>
      </c>
      <c r="C265" s="215" t="s">
        <v>727</v>
      </c>
      <c r="D265" s="384"/>
      <c r="E265" s="216" t="s">
        <v>142</v>
      </c>
      <c r="F265" s="216" t="s">
        <v>123</v>
      </c>
      <c r="G265" s="216" t="s">
        <v>123</v>
      </c>
      <c r="H265" s="215" t="s">
        <v>152</v>
      </c>
      <c r="I265" s="203"/>
      <c r="J265" s="203">
        <v>46366</v>
      </c>
      <c r="K265" s="217"/>
      <c r="L265" s="211"/>
      <c r="M265" s="204"/>
      <c r="N265" s="218"/>
      <c r="O265" s="219"/>
      <c r="P265" s="219"/>
      <c r="Q265" s="219"/>
      <c r="R265" s="219"/>
      <c r="S265" s="219"/>
      <c r="T265" s="219"/>
      <c r="U265" s="220"/>
      <c r="V265" s="219"/>
      <c r="W265" s="219"/>
      <c r="X265" s="218"/>
      <c r="Y265" s="221"/>
      <c r="Z265" s="347" t="str">
        <f>IF( tblESD[[#This Row],[Κατηγορία]] = "Έργο",  COUNTIF(tblESD[Α/Α Δραστηριότητας],TRIM(tblESD[[#This Row],[Α/Α Δραστηριότητας]]) &amp; ".*"),"")</f>
        <v/>
      </c>
      <c r="AA265" s="346"/>
      <c r="AB265" s="342">
        <v>236</v>
      </c>
      <c r="AC265" s="343"/>
    </row>
    <row r="266" spans="1:29" s="348" customFormat="1" ht="36" x14ac:dyDescent="0.25">
      <c r="A266" s="269" t="s">
        <v>138</v>
      </c>
      <c r="B266" s="251" t="s">
        <v>728</v>
      </c>
      <c r="C266" s="235" t="s">
        <v>729</v>
      </c>
      <c r="D266" s="383" t="s">
        <v>730</v>
      </c>
      <c r="E266" s="237" t="s">
        <v>142</v>
      </c>
      <c r="F266" s="237" t="s">
        <v>143</v>
      </c>
      <c r="G266" s="237" t="s">
        <v>144</v>
      </c>
      <c r="H266" s="238"/>
      <c r="I266" s="206">
        <v>44927</v>
      </c>
      <c r="J266" s="206">
        <v>46752</v>
      </c>
      <c r="K266" s="239" t="s">
        <v>731</v>
      </c>
      <c r="L266" s="210" t="s">
        <v>595</v>
      </c>
      <c r="M266" s="207" t="s">
        <v>184</v>
      </c>
      <c r="N266" s="246"/>
      <c r="O266" s="200"/>
      <c r="P266" s="200"/>
      <c r="Q266" s="200"/>
      <c r="R266" s="200" t="s">
        <v>152</v>
      </c>
      <c r="S266" s="200"/>
      <c r="T266" s="200"/>
      <c r="U266" s="224">
        <v>25000000</v>
      </c>
      <c r="V266" s="200"/>
      <c r="W266" s="200"/>
      <c r="X266" s="246"/>
      <c r="Y266" s="247"/>
      <c r="Z266" s="347">
        <f>IF( tblESD[[#This Row],[Κατηγορία]] = "Έργο",  COUNTIF(tblESD[Α/Α Δραστηριότητας],TRIM(tblESD[[#This Row],[Α/Α Δραστηριότητας]]) &amp; ".*"),"")</f>
        <v>4</v>
      </c>
      <c r="AA266" s="346"/>
      <c r="AB266" s="342">
        <v>237</v>
      </c>
      <c r="AC266" s="343"/>
    </row>
    <row r="267" spans="1:29" s="348" customFormat="1" x14ac:dyDescent="0.25">
      <c r="A267" s="204" t="s">
        <v>148</v>
      </c>
      <c r="B267" s="316" t="s">
        <v>732</v>
      </c>
      <c r="C267" s="215" t="s">
        <v>733</v>
      </c>
      <c r="D267" s="384"/>
      <c r="E267" s="216" t="s">
        <v>142</v>
      </c>
      <c r="F267" s="216" t="s">
        <v>143</v>
      </c>
      <c r="G267" s="216" t="s">
        <v>155</v>
      </c>
      <c r="H267" s="215" t="s">
        <v>152</v>
      </c>
      <c r="I267" s="203"/>
      <c r="J267" s="203">
        <v>46081</v>
      </c>
      <c r="K267" s="217"/>
      <c r="L267" s="211"/>
      <c r="M267" s="204"/>
      <c r="N267" s="218"/>
      <c r="O267" s="219"/>
      <c r="P267" s="219"/>
      <c r="Q267" s="219"/>
      <c r="R267" s="219"/>
      <c r="S267" s="219"/>
      <c r="T267" s="219"/>
      <c r="U267" s="220"/>
      <c r="V267" s="219"/>
      <c r="W267" s="219"/>
      <c r="X267" s="218"/>
      <c r="Y267" s="221"/>
      <c r="Z267" s="347" t="str">
        <f>IF( tblESD[[#This Row],[Κατηγορία]] = "Έργο",  COUNTIF(tblESD[Α/Α Δραστηριότητας],TRIM(tblESD[[#This Row],[Α/Α Δραστηριότητας]]) &amp; ".*"),"")</f>
        <v/>
      </c>
      <c r="AA267" s="346"/>
      <c r="AB267" s="342">
        <v>238</v>
      </c>
      <c r="AC267" s="343"/>
    </row>
    <row r="268" spans="1:29" x14ac:dyDescent="0.25">
      <c r="A268" s="204" t="s">
        <v>148</v>
      </c>
      <c r="B268" s="316" t="s">
        <v>734</v>
      </c>
      <c r="C268" s="215" t="s">
        <v>735</v>
      </c>
      <c r="D268" s="384"/>
      <c r="E268" s="216" t="s">
        <v>142</v>
      </c>
      <c r="F268" s="216" t="s">
        <v>143</v>
      </c>
      <c r="G268" s="216" t="s">
        <v>155</v>
      </c>
      <c r="H268" s="215" t="s">
        <v>152</v>
      </c>
      <c r="I268" s="203"/>
      <c r="J268" s="203">
        <v>46172</v>
      </c>
      <c r="K268" s="217"/>
      <c r="L268" s="211"/>
      <c r="M268" s="204"/>
      <c r="N268" s="218"/>
      <c r="O268" s="219"/>
      <c r="P268" s="219"/>
      <c r="Q268" s="219"/>
      <c r="R268" s="219"/>
      <c r="S268" s="219"/>
      <c r="T268" s="219"/>
      <c r="U268" s="220"/>
      <c r="V268" s="219"/>
      <c r="W268" s="219"/>
      <c r="X268" s="218"/>
      <c r="Y268" s="221"/>
      <c r="Z268" s="347" t="str">
        <f>IF( tblESD[[#This Row],[Κατηγορία]] = "Έργο",  COUNTIF(tblESD[Α/Α Δραστηριότητας],TRIM(tblESD[[#This Row],[Α/Α Δραστηριότητας]]) &amp; ".*"),"")</f>
        <v/>
      </c>
      <c r="AA268" s="346"/>
      <c r="AB268" s="342">
        <v>239</v>
      </c>
      <c r="AC268" s="343"/>
    </row>
    <row r="269" spans="1:29" x14ac:dyDescent="0.25">
      <c r="A269" s="204" t="s">
        <v>148</v>
      </c>
      <c r="B269" s="316" t="s">
        <v>736</v>
      </c>
      <c r="C269" s="215" t="s">
        <v>737</v>
      </c>
      <c r="D269" s="384"/>
      <c r="E269" s="216" t="s">
        <v>142</v>
      </c>
      <c r="F269" s="216" t="s">
        <v>143</v>
      </c>
      <c r="G269" s="216" t="s">
        <v>155</v>
      </c>
      <c r="H269" s="215" t="s">
        <v>152</v>
      </c>
      <c r="I269" s="203"/>
      <c r="J269" s="203">
        <v>46295</v>
      </c>
      <c r="K269" s="217"/>
      <c r="L269" s="211"/>
      <c r="M269" s="204"/>
      <c r="N269" s="218"/>
      <c r="O269" s="219"/>
      <c r="P269" s="219"/>
      <c r="Q269" s="219"/>
      <c r="R269" s="219"/>
      <c r="S269" s="219"/>
      <c r="T269" s="219"/>
      <c r="U269" s="220"/>
      <c r="V269" s="219"/>
      <c r="W269" s="219"/>
      <c r="X269" s="218"/>
      <c r="Y269" s="221"/>
      <c r="Z269" s="347" t="str">
        <f>IF( tblESD[[#This Row],[Κατηγορία]] = "Έργο",  COUNTIF(tblESD[Α/Α Δραστηριότητας],TRIM(tblESD[[#This Row],[Α/Α Δραστηριότητας]]) &amp; ".*"),"")</f>
        <v/>
      </c>
      <c r="AA269" s="346"/>
      <c r="AB269" s="342">
        <v>240</v>
      </c>
      <c r="AC269" s="343"/>
    </row>
    <row r="270" spans="1:29" x14ac:dyDescent="0.25">
      <c r="A270" s="204" t="s">
        <v>148</v>
      </c>
      <c r="B270" s="316" t="s">
        <v>738</v>
      </c>
      <c r="C270" s="215" t="s">
        <v>739</v>
      </c>
      <c r="D270" s="384"/>
      <c r="E270" s="216" t="s">
        <v>142</v>
      </c>
      <c r="F270" s="216" t="s">
        <v>143</v>
      </c>
      <c r="G270" s="216" t="s">
        <v>155</v>
      </c>
      <c r="H270" s="215" t="s">
        <v>152</v>
      </c>
      <c r="I270" s="203"/>
      <c r="J270" s="203">
        <v>46366</v>
      </c>
      <c r="K270" s="217"/>
      <c r="L270" s="211"/>
      <c r="M270" s="204"/>
      <c r="N270" s="218"/>
      <c r="O270" s="219"/>
      <c r="P270" s="219"/>
      <c r="Q270" s="219"/>
      <c r="R270" s="219"/>
      <c r="S270" s="219"/>
      <c r="T270" s="219"/>
      <c r="U270" s="220"/>
      <c r="V270" s="219"/>
      <c r="W270" s="219"/>
      <c r="X270" s="218"/>
      <c r="Y270" s="221"/>
      <c r="Z270" s="347" t="str">
        <f>IF( tblESD[[#This Row],[Κατηγορία]] = "Έργο",  COUNTIF(tblESD[Α/Α Δραστηριότητας],TRIM(tblESD[[#This Row],[Α/Α Δραστηριότητας]]) &amp; ".*"),"")</f>
        <v/>
      </c>
      <c r="AA270" s="346"/>
      <c r="AB270" s="342">
        <v>241</v>
      </c>
      <c r="AC270" s="343"/>
    </row>
    <row r="271" spans="1:29" ht="36" x14ac:dyDescent="0.25">
      <c r="A271" s="314" t="s">
        <v>134</v>
      </c>
      <c r="B271" s="315" t="s">
        <v>740</v>
      </c>
      <c r="C271" s="227" t="s">
        <v>741</v>
      </c>
      <c r="D271" s="381" t="s">
        <v>742</v>
      </c>
      <c r="E271" s="228"/>
      <c r="F271" s="228"/>
      <c r="G271" s="228"/>
      <c r="H271" s="229"/>
      <c r="I271" s="230"/>
      <c r="J271" s="230"/>
      <c r="K271" s="231"/>
      <c r="L271" s="232" t="s">
        <v>595</v>
      </c>
      <c r="M271" s="214"/>
      <c r="N271" s="243"/>
      <c r="O271" s="233"/>
      <c r="P271" s="233"/>
      <c r="Q271" s="233"/>
      <c r="R271" s="233"/>
      <c r="S271" s="233"/>
      <c r="T271" s="233"/>
      <c r="U271" s="234"/>
      <c r="V271" s="233"/>
      <c r="W271" s="233"/>
      <c r="X271" s="243"/>
      <c r="Y271" s="244"/>
      <c r="Z271" s="347" t="str">
        <f>IF( tblESD[[#This Row],[Κατηγορία]] = "Έργο",  COUNTIF(tblESD[Α/Α Δραστηριότητας],TRIM(tblESD[[#This Row],[Α/Α Δραστηριότητας]]) &amp; ".*"),"")</f>
        <v/>
      </c>
      <c r="AA271" s="346"/>
      <c r="AB271" s="342">
        <v>242</v>
      </c>
      <c r="AC271" s="343"/>
    </row>
    <row r="272" spans="1:29" ht="96" x14ac:dyDescent="0.25">
      <c r="A272" s="269" t="s">
        <v>138</v>
      </c>
      <c r="B272" s="251" t="s">
        <v>743</v>
      </c>
      <c r="C272" s="235" t="s">
        <v>744</v>
      </c>
      <c r="D272" s="383" t="s">
        <v>745</v>
      </c>
      <c r="E272" s="237" t="s">
        <v>152</v>
      </c>
      <c r="F272" s="237" t="s">
        <v>143</v>
      </c>
      <c r="G272" s="237" t="s">
        <v>282</v>
      </c>
      <c r="H272" s="238"/>
      <c r="I272" s="206">
        <v>45658</v>
      </c>
      <c r="J272" s="206">
        <v>46366</v>
      </c>
      <c r="K272" s="239"/>
      <c r="L272" s="210" t="s">
        <v>595</v>
      </c>
      <c r="M272" s="207" t="s">
        <v>147</v>
      </c>
      <c r="N272" s="246"/>
      <c r="O272" s="200"/>
      <c r="P272" s="200"/>
      <c r="Q272" s="200"/>
      <c r="R272" s="200"/>
      <c r="S272" s="200"/>
      <c r="T272" s="200"/>
      <c r="U272" s="224"/>
      <c r="V272" s="200"/>
      <c r="W272" s="200"/>
      <c r="X272" s="246"/>
      <c r="Y272" s="247"/>
      <c r="Z272" s="347">
        <f>IF( tblESD[[#This Row],[Κατηγορία]] = "Έργο",  COUNTIF(tblESD[Α/Α Δραστηριότητας],TRIM(tblESD[[#This Row],[Α/Α Δραστηριότητας]]) &amp; ".*"),"")</f>
        <v>3</v>
      </c>
      <c r="AA272" s="346"/>
      <c r="AB272" s="342">
        <v>243</v>
      </c>
      <c r="AC272" s="343"/>
    </row>
    <row r="273" spans="1:29" s="241" customFormat="1" ht="38.25" x14ac:dyDescent="0.25">
      <c r="A273" s="204" t="s">
        <v>148</v>
      </c>
      <c r="B273" s="316" t="s">
        <v>746</v>
      </c>
      <c r="C273" s="215" t="s">
        <v>1261</v>
      </c>
      <c r="D273" s="384"/>
      <c r="E273" s="216" t="s">
        <v>152</v>
      </c>
      <c r="F273" s="216" t="s">
        <v>143</v>
      </c>
      <c r="G273" s="216" t="s">
        <v>1053</v>
      </c>
      <c r="H273" s="215" t="s">
        <v>142</v>
      </c>
      <c r="I273" s="203"/>
      <c r="J273" s="203">
        <v>46053</v>
      </c>
      <c r="K273" s="217"/>
      <c r="L273" s="211"/>
      <c r="M273" s="204"/>
      <c r="N273" s="218"/>
      <c r="O273" s="219"/>
      <c r="P273" s="219"/>
      <c r="Q273" s="219"/>
      <c r="R273" s="219"/>
      <c r="S273" s="219"/>
      <c r="T273" s="219"/>
      <c r="U273" s="220"/>
      <c r="V273" s="219"/>
      <c r="W273" s="219"/>
      <c r="X273" s="218"/>
      <c r="Y273" s="221"/>
      <c r="Z273" s="369" t="e">
        <f>IF( [2]!tblESD[[#This Row],[Κατηγορία]] = "Έργο",  COUNTIF([2]!tblESD[Α/Α Δραστηριότητας],TRIM([2]!tblESD[[#This Row],[Α/Α Δραστηριότητας]]) &amp; ".*"),"")</f>
        <v>#REF!</v>
      </c>
      <c r="AA273" s="368"/>
      <c r="AB273" s="366">
        <v>244</v>
      </c>
      <c r="AC273" s="240"/>
    </row>
    <row r="274" spans="1:29" ht="25.5" x14ac:dyDescent="0.25">
      <c r="A274" s="204" t="s">
        <v>148</v>
      </c>
      <c r="B274" s="316" t="s">
        <v>747</v>
      </c>
      <c r="C274" s="215" t="s">
        <v>103</v>
      </c>
      <c r="D274" s="384"/>
      <c r="E274" s="216" t="s">
        <v>152</v>
      </c>
      <c r="F274" s="216" t="s">
        <v>143</v>
      </c>
      <c r="G274" s="216" t="s">
        <v>345</v>
      </c>
      <c r="H274" s="215" t="s">
        <v>142</v>
      </c>
      <c r="I274" s="203"/>
      <c r="J274" s="203">
        <v>46310</v>
      </c>
      <c r="K274" s="217"/>
      <c r="L274" s="211"/>
      <c r="M274" s="204"/>
      <c r="N274" s="218"/>
      <c r="O274" s="219"/>
      <c r="P274" s="219"/>
      <c r="Q274" s="219"/>
      <c r="R274" s="219"/>
      <c r="S274" s="219"/>
      <c r="T274" s="219"/>
      <c r="U274" s="220"/>
      <c r="V274" s="219"/>
      <c r="W274" s="219"/>
      <c r="X274" s="218"/>
      <c r="Y274" s="221"/>
      <c r="Z274" s="347" t="str">
        <f>IF( tblESD[[#This Row],[Κατηγορία]] = "Έργο",  COUNTIF(tblESD[Α/Α Δραστηριότητας],TRIM(tblESD[[#This Row],[Α/Α Δραστηριότητας]]) &amp; ".*"),"")</f>
        <v/>
      </c>
      <c r="AA274" s="346"/>
      <c r="AB274" s="342">
        <v>244</v>
      </c>
      <c r="AC274" s="343"/>
    </row>
    <row r="275" spans="1:29" ht="25.5" x14ac:dyDescent="0.25">
      <c r="A275" s="204" t="s">
        <v>148</v>
      </c>
      <c r="B275" s="316" t="s">
        <v>1262</v>
      </c>
      <c r="C275" s="215" t="s">
        <v>748</v>
      </c>
      <c r="D275" s="384"/>
      <c r="E275" s="216" t="s">
        <v>152</v>
      </c>
      <c r="F275" s="216" t="s">
        <v>143</v>
      </c>
      <c r="G275" s="216" t="s">
        <v>345</v>
      </c>
      <c r="H275" s="215" t="s">
        <v>142</v>
      </c>
      <c r="I275" s="203"/>
      <c r="J275" s="203">
        <v>46366</v>
      </c>
      <c r="K275" s="217"/>
      <c r="L275" s="211"/>
      <c r="M275" s="204"/>
      <c r="N275" s="218"/>
      <c r="O275" s="219"/>
      <c r="P275" s="219"/>
      <c r="Q275" s="219"/>
      <c r="R275" s="219"/>
      <c r="S275" s="219"/>
      <c r="T275" s="219"/>
      <c r="U275" s="220"/>
      <c r="V275" s="219"/>
      <c r="W275" s="219"/>
      <c r="X275" s="218"/>
      <c r="Y275" s="221"/>
      <c r="Z275" s="347" t="str">
        <f>IF( tblESD[[#This Row],[Κατηγορία]] = "Έργο",  COUNTIF(tblESD[Α/Α Δραστηριότητας],TRIM(tblESD[[#This Row],[Α/Α Δραστηριότητας]]) &amp; ".*"),"")</f>
        <v/>
      </c>
      <c r="AA275" s="346"/>
      <c r="AB275" s="342">
        <v>245</v>
      </c>
      <c r="AC275" s="343"/>
    </row>
    <row r="276" spans="1:29" ht="84" x14ac:dyDescent="0.25">
      <c r="A276" s="269" t="s">
        <v>138</v>
      </c>
      <c r="B276" s="251" t="s">
        <v>749</v>
      </c>
      <c r="C276" s="235" t="s">
        <v>750</v>
      </c>
      <c r="D276" s="383" t="s">
        <v>1330</v>
      </c>
      <c r="E276" s="237" t="s">
        <v>142</v>
      </c>
      <c r="F276" s="237" t="s">
        <v>123</v>
      </c>
      <c r="G276" s="237" t="s">
        <v>144</v>
      </c>
      <c r="H276" s="238"/>
      <c r="I276" s="206">
        <v>45292</v>
      </c>
      <c r="J276" s="206">
        <v>46366</v>
      </c>
      <c r="K276" s="239"/>
      <c r="L276" s="210" t="s">
        <v>595</v>
      </c>
      <c r="M276" s="207" t="s">
        <v>147</v>
      </c>
      <c r="N276" s="246"/>
      <c r="O276" s="200"/>
      <c r="P276" s="200"/>
      <c r="Q276" s="200"/>
      <c r="R276" s="200"/>
      <c r="S276" s="200"/>
      <c r="T276" s="200"/>
      <c r="U276" s="224"/>
      <c r="V276" s="200"/>
      <c r="W276" s="200"/>
      <c r="X276" s="246"/>
      <c r="Y276" s="247"/>
      <c r="Z276" s="347">
        <f>IF( tblESD[[#This Row],[Κατηγορία]] = "Έργο",  COUNTIF(tblESD[Α/Α Δραστηριότητας],TRIM(tblESD[[#This Row],[Α/Α Δραστηριότητας]]) &amp; ".*"),"")</f>
        <v>3</v>
      </c>
      <c r="AA276" s="346"/>
      <c r="AB276" s="342">
        <v>246</v>
      </c>
      <c r="AC276" s="343"/>
    </row>
    <row r="277" spans="1:29" ht="38.25" x14ac:dyDescent="0.25">
      <c r="A277" s="204" t="s">
        <v>148</v>
      </c>
      <c r="B277" s="316" t="s">
        <v>751</v>
      </c>
      <c r="C277" s="215" t="s">
        <v>752</v>
      </c>
      <c r="D277" s="384"/>
      <c r="E277" s="216" t="s">
        <v>142</v>
      </c>
      <c r="F277" s="216" t="s">
        <v>123</v>
      </c>
      <c r="G277" s="216" t="s">
        <v>123</v>
      </c>
      <c r="H277" s="215" t="s">
        <v>152</v>
      </c>
      <c r="I277" s="203"/>
      <c r="J277" s="203">
        <v>46203</v>
      </c>
      <c r="K277" s="217"/>
      <c r="L277" s="211"/>
      <c r="M277" s="204"/>
      <c r="N277" s="218"/>
      <c r="O277" s="219"/>
      <c r="P277" s="219"/>
      <c r="Q277" s="219"/>
      <c r="R277" s="219"/>
      <c r="S277" s="219"/>
      <c r="T277" s="219"/>
      <c r="U277" s="220"/>
      <c r="V277" s="219"/>
      <c r="W277" s="219"/>
      <c r="X277" s="218"/>
      <c r="Y277" s="221"/>
      <c r="Z277" s="347" t="str">
        <f>IF( tblESD[[#This Row],[Κατηγορία]] = "Έργο",  COUNTIF(tblESD[Α/Α Δραστηριότητας],TRIM(tblESD[[#This Row],[Α/Α Δραστηριότητας]]) &amp; ".*"),"")</f>
        <v/>
      </c>
      <c r="AA277" s="346"/>
      <c r="AB277" s="342"/>
      <c r="AC277" s="343"/>
    </row>
    <row r="278" spans="1:29" ht="63.75" x14ac:dyDescent="0.25">
      <c r="A278" s="204" t="s">
        <v>148</v>
      </c>
      <c r="B278" s="316" t="s">
        <v>753</v>
      </c>
      <c r="C278" s="215" t="s">
        <v>754</v>
      </c>
      <c r="D278" s="384"/>
      <c r="E278" s="216" t="s">
        <v>142</v>
      </c>
      <c r="F278" s="216" t="s">
        <v>123</v>
      </c>
      <c r="G278" s="216" t="s">
        <v>123</v>
      </c>
      <c r="H278" s="215" t="s">
        <v>152</v>
      </c>
      <c r="I278" s="203"/>
      <c r="J278" s="203">
        <v>46295</v>
      </c>
      <c r="K278" s="217"/>
      <c r="L278" s="211"/>
      <c r="M278" s="204"/>
      <c r="N278" s="218"/>
      <c r="O278" s="219"/>
      <c r="P278" s="219"/>
      <c r="Q278" s="219"/>
      <c r="R278" s="219"/>
      <c r="S278" s="219"/>
      <c r="T278" s="219"/>
      <c r="U278" s="220"/>
      <c r="V278" s="219"/>
      <c r="W278" s="219"/>
      <c r="X278" s="218"/>
      <c r="Y278" s="221"/>
      <c r="Z278" s="347" t="str">
        <f>IF( tblESD[[#This Row],[Κατηγορία]] = "Έργο",  COUNTIF(tblESD[Α/Α Δραστηριότητας],TRIM(tblESD[[#This Row],[Α/Α Δραστηριότητας]]) &amp; ".*"),"")</f>
        <v/>
      </c>
      <c r="AA278" s="346"/>
      <c r="AB278" s="342"/>
      <c r="AC278" s="343"/>
    </row>
    <row r="279" spans="1:29" ht="38.25" x14ac:dyDescent="0.25">
      <c r="A279" s="204" t="s">
        <v>148</v>
      </c>
      <c r="B279" s="316" t="s">
        <v>755</v>
      </c>
      <c r="C279" s="215" t="s">
        <v>756</v>
      </c>
      <c r="D279" s="384"/>
      <c r="E279" s="216" t="s">
        <v>142</v>
      </c>
      <c r="F279" s="216" t="s">
        <v>123</v>
      </c>
      <c r="G279" s="216" t="s">
        <v>123</v>
      </c>
      <c r="H279" s="215" t="s">
        <v>152</v>
      </c>
      <c r="I279" s="203"/>
      <c r="J279" s="203">
        <v>46366</v>
      </c>
      <c r="K279" s="217"/>
      <c r="L279" s="211"/>
      <c r="M279" s="204"/>
      <c r="N279" s="218"/>
      <c r="O279" s="219"/>
      <c r="P279" s="219"/>
      <c r="Q279" s="219"/>
      <c r="R279" s="219"/>
      <c r="S279" s="219"/>
      <c r="T279" s="219"/>
      <c r="U279" s="220"/>
      <c r="V279" s="219"/>
      <c r="W279" s="219"/>
      <c r="X279" s="218"/>
      <c r="Y279" s="221"/>
      <c r="Z279" s="347" t="str">
        <f>IF( tblESD[[#This Row],[Κατηγορία]] = "Έργο",  COUNTIF(tblESD[Α/Α Δραστηριότητας],TRIM(tblESD[[#This Row],[Α/Α Δραστηριότητας]]) &amp; ".*"),"")</f>
        <v/>
      </c>
      <c r="AA279" s="346"/>
      <c r="AB279" s="342"/>
      <c r="AC279" s="343"/>
    </row>
    <row r="280" spans="1:29" ht="72" x14ac:dyDescent="0.25">
      <c r="A280" s="314" t="s">
        <v>134</v>
      </c>
      <c r="B280" s="315" t="s">
        <v>757</v>
      </c>
      <c r="C280" s="227" t="s">
        <v>758</v>
      </c>
      <c r="D280" s="381" t="s">
        <v>759</v>
      </c>
      <c r="E280" s="228"/>
      <c r="F280" s="228"/>
      <c r="G280" s="228"/>
      <c r="H280" s="229"/>
      <c r="I280" s="230"/>
      <c r="J280" s="230"/>
      <c r="K280" s="231"/>
      <c r="L280" s="232" t="s">
        <v>712</v>
      </c>
      <c r="M280" s="214"/>
      <c r="N280" s="243"/>
      <c r="O280" s="233"/>
      <c r="P280" s="233"/>
      <c r="Q280" s="233"/>
      <c r="R280" s="233"/>
      <c r="S280" s="233"/>
      <c r="T280" s="233"/>
      <c r="U280" s="234"/>
      <c r="V280" s="233"/>
      <c r="W280" s="233"/>
      <c r="X280" s="243"/>
      <c r="Y280" s="244"/>
      <c r="Z280" s="347" t="str">
        <f>IF( tblESD[[#This Row],[Κατηγορία]] = "Έργο",  COUNTIF(tblESD[Α/Α Δραστηριότητας],TRIM(tblESD[[#This Row],[Α/Α Δραστηριότητας]]) &amp; ".*"),"")</f>
        <v/>
      </c>
      <c r="AA280" s="346"/>
      <c r="AB280" s="342">
        <v>250</v>
      </c>
      <c r="AC280" s="343"/>
    </row>
    <row r="281" spans="1:29" ht="36" x14ac:dyDescent="0.25">
      <c r="A281" s="269" t="s">
        <v>138</v>
      </c>
      <c r="B281" s="251" t="s">
        <v>760</v>
      </c>
      <c r="C281" s="235" t="s">
        <v>761</v>
      </c>
      <c r="D281" s="383" t="s">
        <v>762</v>
      </c>
      <c r="E281" s="237" t="s">
        <v>152</v>
      </c>
      <c r="F281" s="237" t="s">
        <v>206</v>
      </c>
      <c r="G281" s="237" t="s">
        <v>640</v>
      </c>
      <c r="H281" s="238"/>
      <c r="I281" s="206">
        <v>44197</v>
      </c>
      <c r="J281" s="206">
        <v>46129</v>
      </c>
      <c r="K281" s="239"/>
      <c r="L281" s="210" t="s">
        <v>712</v>
      </c>
      <c r="M281" s="207" t="s">
        <v>184</v>
      </c>
      <c r="N281" s="246" t="s">
        <v>152</v>
      </c>
      <c r="O281" s="200"/>
      <c r="P281" s="200"/>
      <c r="Q281" s="200"/>
      <c r="R281" s="200"/>
      <c r="S281" s="200"/>
      <c r="T281" s="200"/>
      <c r="U281" s="224">
        <v>15474238.060000001</v>
      </c>
      <c r="V281" s="200">
        <v>16763</v>
      </c>
      <c r="W281" s="200" t="s">
        <v>763</v>
      </c>
      <c r="X281" s="246"/>
      <c r="Y281" s="247"/>
      <c r="Z281" s="347">
        <f>IF( tblESD[[#This Row],[Κατηγορία]] = "Έργο",  COUNTIF(tblESD[Α/Α Δραστηριότητας],TRIM(tblESD[[#This Row],[Α/Α Δραστηριότητας]]) &amp; ".*"),"")</f>
        <v>2</v>
      </c>
      <c r="AA281" s="346"/>
      <c r="AB281" s="342">
        <v>251</v>
      </c>
      <c r="AC281" s="343"/>
    </row>
    <row r="282" spans="1:29" ht="38.25" x14ac:dyDescent="0.25">
      <c r="A282" s="204" t="s">
        <v>148</v>
      </c>
      <c r="B282" s="316" t="s">
        <v>764</v>
      </c>
      <c r="C282" s="215" t="s">
        <v>1294</v>
      </c>
      <c r="D282" s="384"/>
      <c r="E282" s="216" t="s">
        <v>152</v>
      </c>
      <c r="F282" s="216" t="s">
        <v>206</v>
      </c>
      <c r="G282" s="216" t="s">
        <v>765</v>
      </c>
      <c r="H282" s="215" t="s">
        <v>142</v>
      </c>
      <c r="I282" s="203"/>
      <c r="J282" s="203">
        <v>46112</v>
      </c>
      <c r="K282" s="217"/>
      <c r="L282" s="211"/>
      <c r="M282" s="204"/>
      <c r="N282" s="218"/>
      <c r="O282" s="219"/>
      <c r="P282" s="219"/>
      <c r="Q282" s="219"/>
      <c r="R282" s="219"/>
      <c r="S282" s="219"/>
      <c r="T282" s="219"/>
      <c r="U282" s="220"/>
      <c r="V282" s="219"/>
      <c r="W282" s="219"/>
      <c r="X282" s="218"/>
      <c r="Y282" s="221"/>
      <c r="Z282" s="347" t="str">
        <f>IF( tblESD[[#This Row],[Κατηγορία]] = "Έργο",  COUNTIF(tblESD[Α/Α Δραστηριότητας],TRIM(tblESD[[#This Row],[Α/Α Δραστηριότητας]]) &amp; ".*"),"")</f>
        <v/>
      </c>
      <c r="AA282" s="346"/>
      <c r="AB282" s="342">
        <v>252</v>
      </c>
      <c r="AC282" s="343"/>
    </row>
    <row r="283" spans="1:29" ht="25.5" x14ac:dyDescent="0.25">
      <c r="A283" s="204" t="s">
        <v>148</v>
      </c>
      <c r="B283" s="316" t="s">
        <v>766</v>
      </c>
      <c r="C283" s="215" t="s">
        <v>767</v>
      </c>
      <c r="D283" s="384"/>
      <c r="E283" s="216" t="s">
        <v>152</v>
      </c>
      <c r="F283" s="216" t="s">
        <v>206</v>
      </c>
      <c r="G283" s="216" t="s">
        <v>768</v>
      </c>
      <c r="H283" s="215" t="s">
        <v>142</v>
      </c>
      <c r="I283" s="203"/>
      <c r="J283" s="203">
        <v>46129</v>
      </c>
      <c r="K283" s="217"/>
      <c r="L283" s="211"/>
      <c r="M283" s="204"/>
      <c r="N283" s="218"/>
      <c r="O283" s="219"/>
      <c r="P283" s="219"/>
      <c r="Q283" s="219"/>
      <c r="R283" s="219"/>
      <c r="S283" s="219"/>
      <c r="T283" s="219"/>
      <c r="U283" s="220"/>
      <c r="V283" s="219"/>
      <c r="W283" s="219"/>
      <c r="X283" s="218"/>
      <c r="Y283" s="221"/>
      <c r="Z283" s="347" t="str">
        <f>IF( tblESD[[#This Row],[Κατηγορία]] = "Έργο",  COUNTIF(tblESD[Α/Α Δραστηριότητας],TRIM(tblESD[[#This Row],[Α/Α Δραστηριότητας]]) &amp; ".*"),"")</f>
        <v/>
      </c>
      <c r="AA283" s="346"/>
      <c r="AB283" s="342">
        <v>253</v>
      </c>
      <c r="AC283" s="343"/>
    </row>
    <row r="284" spans="1:29" ht="48" x14ac:dyDescent="0.25">
      <c r="A284" s="269" t="s">
        <v>138</v>
      </c>
      <c r="B284" s="251" t="s">
        <v>769</v>
      </c>
      <c r="C284" s="235" t="s">
        <v>770</v>
      </c>
      <c r="D284" s="383" t="s">
        <v>771</v>
      </c>
      <c r="E284" s="237" t="s">
        <v>152</v>
      </c>
      <c r="F284" s="237" t="s">
        <v>206</v>
      </c>
      <c r="G284" s="237" t="s">
        <v>640</v>
      </c>
      <c r="H284" s="238"/>
      <c r="I284" s="206">
        <v>45292</v>
      </c>
      <c r="J284" s="206">
        <v>46081</v>
      </c>
      <c r="K284" s="239"/>
      <c r="L284" s="210" t="s">
        <v>376</v>
      </c>
      <c r="M284" s="207" t="s">
        <v>184</v>
      </c>
      <c r="N284" s="246" t="s">
        <v>152</v>
      </c>
      <c r="O284" s="200"/>
      <c r="P284" s="200"/>
      <c r="Q284" s="200"/>
      <c r="R284" s="200"/>
      <c r="S284" s="200"/>
      <c r="T284" s="200"/>
      <c r="U284" s="224">
        <v>710396</v>
      </c>
      <c r="V284" s="200">
        <v>16763</v>
      </c>
      <c r="W284" s="200" t="s">
        <v>763</v>
      </c>
      <c r="X284" s="246"/>
      <c r="Y284" s="247"/>
      <c r="Z284" s="347">
        <f>IF( tblESD[[#This Row],[Κατηγορία]] = "Έργο",  COUNTIF(tblESD[Α/Α Δραστηριότητας],TRIM(tblESD[[#This Row],[Α/Α Δραστηριότητας]]) &amp; ".*"),"")</f>
        <v>2</v>
      </c>
      <c r="AA284" s="346"/>
      <c r="AB284" s="342">
        <v>258</v>
      </c>
      <c r="AC284" s="343"/>
    </row>
    <row r="285" spans="1:29" ht="25.5" x14ac:dyDescent="0.25">
      <c r="A285" s="204" t="s">
        <v>148</v>
      </c>
      <c r="B285" s="316" t="s">
        <v>772</v>
      </c>
      <c r="C285" s="215" t="s">
        <v>1295</v>
      </c>
      <c r="D285" s="384"/>
      <c r="E285" s="216" t="s">
        <v>152</v>
      </c>
      <c r="F285" s="216" t="s">
        <v>206</v>
      </c>
      <c r="G285" s="216" t="s">
        <v>765</v>
      </c>
      <c r="H285" s="215" t="s">
        <v>142</v>
      </c>
      <c r="I285" s="203"/>
      <c r="J285" s="203">
        <v>46053</v>
      </c>
      <c r="K285" s="217"/>
      <c r="L285" s="211"/>
      <c r="M285" s="204"/>
      <c r="N285" s="218"/>
      <c r="O285" s="219"/>
      <c r="P285" s="219"/>
      <c r="Q285" s="219"/>
      <c r="R285" s="219"/>
      <c r="S285" s="219"/>
      <c r="T285" s="219"/>
      <c r="U285" s="220"/>
      <c r="V285" s="219"/>
      <c r="W285" s="219"/>
      <c r="X285" s="218"/>
      <c r="Y285" s="221"/>
      <c r="Z285" s="347" t="str">
        <f>IF( tblESD[[#This Row],[Κατηγορία]] = "Έργο",  COUNTIF(tblESD[Α/Α Δραστηριότητας],TRIM(tblESD[[#This Row],[Α/Α Δραστηριότητας]]) &amp; ".*"),"")</f>
        <v/>
      </c>
      <c r="AA285" s="346"/>
      <c r="AB285" s="342">
        <v>259</v>
      </c>
      <c r="AC285" s="343"/>
    </row>
    <row r="286" spans="1:29" ht="25.5" x14ac:dyDescent="0.25">
      <c r="A286" s="204" t="s">
        <v>148</v>
      </c>
      <c r="B286" s="316" t="s">
        <v>773</v>
      </c>
      <c r="C286" s="215" t="s">
        <v>774</v>
      </c>
      <c r="D286" s="384"/>
      <c r="E286" s="216" t="s">
        <v>152</v>
      </c>
      <c r="F286" s="216" t="s">
        <v>206</v>
      </c>
      <c r="G286" s="216" t="s">
        <v>768</v>
      </c>
      <c r="H286" s="215" t="s">
        <v>142</v>
      </c>
      <c r="I286" s="203"/>
      <c r="J286" s="203">
        <v>46081</v>
      </c>
      <c r="K286" s="217"/>
      <c r="L286" s="211"/>
      <c r="M286" s="204"/>
      <c r="N286" s="218"/>
      <c r="O286" s="219"/>
      <c r="P286" s="219"/>
      <c r="Q286" s="219"/>
      <c r="R286" s="219"/>
      <c r="S286" s="219"/>
      <c r="T286" s="219"/>
      <c r="U286" s="220"/>
      <c r="V286" s="219"/>
      <c r="W286" s="219"/>
      <c r="X286" s="218"/>
      <c r="Y286" s="221"/>
      <c r="Z286" s="347" t="str">
        <f>IF( tblESD[[#This Row],[Κατηγορία]] = "Έργο",  COUNTIF(tblESD[Α/Α Δραστηριότητας],TRIM(tblESD[[#This Row],[Α/Α Δραστηριότητας]]) &amp; ".*"),"")</f>
        <v/>
      </c>
      <c r="AA286" s="346"/>
      <c r="AB286" s="342">
        <v>260</v>
      </c>
      <c r="AC286" s="343"/>
    </row>
    <row r="287" spans="1:29" ht="24" x14ac:dyDescent="0.25">
      <c r="A287" s="314" t="s">
        <v>134</v>
      </c>
      <c r="B287" s="315" t="s">
        <v>775</v>
      </c>
      <c r="C287" s="227" t="s">
        <v>776</v>
      </c>
      <c r="D287" s="381" t="s">
        <v>777</v>
      </c>
      <c r="E287" s="228"/>
      <c r="F287" s="228"/>
      <c r="G287" s="228"/>
      <c r="H287" s="229"/>
      <c r="I287" s="230"/>
      <c r="J287" s="230"/>
      <c r="K287" s="231"/>
      <c r="L287" s="232" t="s">
        <v>595</v>
      </c>
      <c r="M287" s="214"/>
      <c r="N287" s="243"/>
      <c r="O287" s="233"/>
      <c r="P287" s="233"/>
      <c r="Q287" s="233"/>
      <c r="R287" s="233"/>
      <c r="S287" s="233"/>
      <c r="T287" s="233"/>
      <c r="U287" s="234"/>
      <c r="V287" s="233"/>
      <c r="W287" s="233"/>
      <c r="X287" s="243"/>
      <c r="Y287" s="244"/>
      <c r="Z287" s="347" t="str">
        <f>IF( tblESD[[#This Row],[Κατηγορία]] = "Έργο",  COUNTIF(tblESD[Α/Α Δραστηριότητας],TRIM(tblESD[[#This Row],[Α/Α Δραστηριότητας]]) &amp; ".*"),"")</f>
        <v/>
      </c>
      <c r="AA287" s="346"/>
      <c r="AB287" s="342">
        <v>261</v>
      </c>
      <c r="AC287" s="343"/>
    </row>
    <row r="288" spans="1:29" ht="51" x14ac:dyDescent="0.25">
      <c r="A288" s="269" t="s">
        <v>138</v>
      </c>
      <c r="B288" s="251" t="s">
        <v>778</v>
      </c>
      <c r="C288" s="235" t="s">
        <v>779</v>
      </c>
      <c r="D288" s="383" t="s">
        <v>780</v>
      </c>
      <c r="E288" s="237" t="s">
        <v>142</v>
      </c>
      <c r="F288" s="237" t="s">
        <v>206</v>
      </c>
      <c r="G288" s="237" t="s">
        <v>201</v>
      </c>
      <c r="H288" s="238"/>
      <c r="I288" s="206">
        <v>45658</v>
      </c>
      <c r="J288" s="206">
        <v>46366</v>
      </c>
      <c r="K288" s="239" t="s">
        <v>781</v>
      </c>
      <c r="L288" s="210" t="s">
        <v>595</v>
      </c>
      <c r="M288" s="207" t="s">
        <v>147</v>
      </c>
      <c r="N288" s="246"/>
      <c r="O288" s="200"/>
      <c r="P288" s="200"/>
      <c r="Q288" s="200"/>
      <c r="R288" s="200"/>
      <c r="S288" s="200"/>
      <c r="T288" s="200"/>
      <c r="U288" s="224"/>
      <c r="V288" s="200"/>
      <c r="W288" s="200"/>
      <c r="X288" s="246"/>
      <c r="Y288" s="247"/>
      <c r="Z288" s="347">
        <f>IF( tblESD[[#This Row],[Κατηγορία]] = "Έργο",  COUNTIF(tblESD[Α/Α Δραστηριότητας],TRIM(tblESD[[#This Row],[Α/Α Δραστηριότητας]]) &amp; ".*"),"")</f>
        <v>2</v>
      </c>
      <c r="AA288" s="346"/>
      <c r="AB288" s="342">
        <v>262</v>
      </c>
      <c r="AC288" s="343"/>
    </row>
    <row r="289" spans="1:29" ht="25.5" x14ac:dyDescent="0.25">
      <c r="A289" s="204" t="s">
        <v>148</v>
      </c>
      <c r="B289" s="316" t="s">
        <v>782</v>
      </c>
      <c r="C289" s="215" t="s">
        <v>783</v>
      </c>
      <c r="D289" s="384"/>
      <c r="E289" s="216" t="s">
        <v>142</v>
      </c>
      <c r="F289" s="216" t="s">
        <v>206</v>
      </c>
      <c r="G289" s="216" t="s">
        <v>201</v>
      </c>
      <c r="H289" s="215" t="s">
        <v>152</v>
      </c>
      <c r="I289" s="203"/>
      <c r="J289" s="203">
        <v>46364</v>
      </c>
      <c r="K289" s="217"/>
      <c r="L289" s="211"/>
      <c r="M289" s="204"/>
      <c r="N289" s="218"/>
      <c r="O289" s="219"/>
      <c r="P289" s="219"/>
      <c r="Q289" s="219"/>
      <c r="R289" s="219"/>
      <c r="S289" s="219"/>
      <c r="T289" s="219"/>
      <c r="U289" s="220"/>
      <c r="V289" s="219"/>
      <c r="W289" s="219"/>
      <c r="X289" s="218"/>
      <c r="Y289" s="221"/>
      <c r="Z289" s="347" t="str">
        <f>IF( tblESD[[#This Row],[Κατηγορία]] = "Έργο",  COUNTIF(tblESD[Α/Α Δραστηριότητας],TRIM(tblESD[[#This Row],[Α/Α Δραστηριότητας]]) &amp; ".*"),"")</f>
        <v/>
      </c>
      <c r="AA289" s="346"/>
      <c r="AB289" s="342">
        <v>263</v>
      </c>
      <c r="AC289" s="343"/>
    </row>
    <row r="290" spans="1:29" ht="25.5" x14ac:dyDescent="0.25">
      <c r="A290" s="204" t="s">
        <v>148</v>
      </c>
      <c r="B290" s="316" t="s">
        <v>784</v>
      </c>
      <c r="C290" s="215" t="s">
        <v>785</v>
      </c>
      <c r="D290" s="384"/>
      <c r="E290" s="216" t="s">
        <v>142</v>
      </c>
      <c r="F290" s="216" t="s">
        <v>206</v>
      </c>
      <c r="G290" s="216" t="s">
        <v>201</v>
      </c>
      <c r="H290" s="215" t="s">
        <v>152</v>
      </c>
      <c r="I290" s="203"/>
      <c r="J290" s="203">
        <v>46366</v>
      </c>
      <c r="K290" s="217"/>
      <c r="L290" s="211"/>
      <c r="M290" s="204"/>
      <c r="N290" s="218"/>
      <c r="O290" s="219"/>
      <c r="P290" s="219"/>
      <c r="Q290" s="219"/>
      <c r="R290" s="219"/>
      <c r="S290" s="219"/>
      <c r="T290" s="219"/>
      <c r="U290" s="220"/>
      <c r="V290" s="219"/>
      <c r="W290" s="219"/>
      <c r="X290" s="218"/>
      <c r="Y290" s="221"/>
      <c r="Z290" s="347" t="str">
        <f>IF( tblESD[[#This Row],[Κατηγορία]] = "Έργο",  COUNTIF(tblESD[Α/Α Δραστηριότητας],TRIM(tblESD[[#This Row],[Α/Α Δραστηριότητας]]) &amp; ".*"),"")</f>
        <v/>
      </c>
      <c r="AA290" s="346"/>
      <c r="AB290" s="342">
        <v>264</v>
      </c>
      <c r="AC290" s="343"/>
    </row>
    <row r="291" spans="1:29" ht="25.5" x14ac:dyDescent="0.25">
      <c r="A291" s="269" t="s">
        <v>138</v>
      </c>
      <c r="B291" s="251" t="s">
        <v>786</v>
      </c>
      <c r="C291" s="235" t="s">
        <v>787</v>
      </c>
      <c r="D291" s="383" t="s">
        <v>788</v>
      </c>
      <c r="E291" s="237" t="s">
        <v>142</v>
      </c>
      <c r="F291" s="237" t="s">
        <v>206</v>
      </c>
      <c r="G291" s="237" t="s">
        <v>201</v>
      </c>
      <c r="H291" s="238"/>
      <c r="I291" s="206">
        <v>45658</v>
      </c>
      <c r="J291" s="206">
        <v>46366</v>
      </c>
      <c r="K291" s="239"/>
      <c r="L291" s="210" t="s">
        <v>595</v>
      </c>
      <c r="M291" s="207" t="s">
        <v>147</v>
      </c>
      <c r="N291" s="246"/>
      <c r="O291" s="200"/>
      <c r="P291" s="200"/>
      <c r="Q291" s="200"/>
      <c r="R291" s="200"/>
      <c r="S291" s="200"/>
      <c r="T291" s="200"/>
      <c r="U291" s="224"/>
      <c r="V291" s="200"/>
      <c r="W291" s="200"/>
      <c r="X291" s="246"/>
      <c r="Y291" s="247"/>
      <c r="Z291" s="347">
        <f>IF( tblESD[[#This Row],[Κατηγορία]] = "Έργο",  COUNTIF(tblESD[Α/Α Δραστηριότητας],TRIM(tblESD[[#This Row],[Α/Α Δραστηριότητας]]) &amp; ".*"),"")</f>
        <v>4</v>
      </c>
      <c r="AA291" s="346"/>
      <c r="AB291" s="342">
        <v>265</v>
      </c>
      <c r="AC291" s="343"/>
    </row>
    <row r="292" spans="1:29" x14ac:dyDescent="0.25">
      <c r="A292" s="204" t="s">
        <v>148</v>
      </c>
      <c r="B292" s="316" t="s">
        <v>789</v>
      </c>
      <c r="C292" s="215" t="s">
        <v>790</v>
      </c>
      <c r="D292" s="384"/>
      <c r="E292" s="216" t="s">
        <v>142</v>
      </c>
      <c r="F292" s="216" t="s">
        <v>206</v>
      </c>
      <c r="G292" s="216" t="s">
        <v>201</v>
      </c>
      <c r="H292" s="215" t="s">
        <v>152</v>
      </c>
      <c r="I292" s="203"/>
      <c r="J292" s="203">
        <v>46363</v>
      </c>
      <c r="K292" s="217"/>
      <c r="L292" s="211"/>
      <c r="M292" s="204"/>
      <c r="N292" s="218"/>
      <c r="O292" s="219"/>
      <c r="P292" s="219"/>
      <c r="Q292" s="219"/>
      <c r="R292" s="219"/>
      <c r="S292" s="219"/>
      <c r="T292" s="219"/>
      <c r="U292" s="220"/>
      <c r="V292" s="219"/>
      <c r="W292" s="219"/>
      <c r="X292" s="218"/>
      <c r="Y292" s="221"/>
      <c r="Z292" s="347" t="str">
        <f>IF( tblESD[[#This Row],[Κατηγορία]] = "Έργο",  COUNTIF(tblESD[Α/Α Δραστηριότητας],TRIM(tblESD[[#This Row],[Α/Α Δραστηριότητας]]) &amp; ".*"),"")</f>
        <v/>
      </c>
      <c r="AA292" s="346"/>
      <c r="AB292" s="342">
        <v>266</v>
      </c>
      <c r="AC292" s="343"/>
    </row>
    <row r="293" spans="1:29" x14ac:dyDescent="0.25">
      <c r="A293" s="204" t="s">
        <v>148</v>
      </c>
      <c r="B293" s="316" t="s">
        <v>791</v>
      </c>
      <c r="C293" s="215" t="s">
        <v>792</v>
      </c>
      <c r="D293" s="384"/>
      <c r="E293" s="216" t="s">
        <v>142</v>
      </c>
      <c r="F293" s="216" t="s">
        <v>206</v>
      </c>
      <c r="G293" s="216" t="s">
        <v>201</v>
      </c>
      <c r="H293" s="215" t="s">
        <v>152</v>
      </c>
      <c r="I293" s="203"/>
      <c r="J293" s="203">
        <v>46364</v>
      </c>
      <c r="K293" s="217"/>
      <c r="L293" s="211"/>
      <c r="M293" s="204"/>
      <c r="N293" s="218"/>
      <c r="O293" s="219"/>
      <c r="P293" s="219"/>
      <c r="Q293" s="219"/>
      <c r="R293" s="219"/>
      <c r="S293" s="219"/>
      <c r="T293" s="219"/>
      <c r="U293" s="220"/>
      <c r="V293" s="219"/>
      <c r="W293" s="219"/>
      <c r="X293" s="218"/>
      <c r="Y293" s="221"/>
      <c r="Z293" s="347" t="str">
        <f>IF( tblESD[[#This Row],[Κατηγορία]] = "Έργο",  COUNTIF(tblESD[Α/Α Δραστηριότητας],TRIM(tblESD[[#This Row],[Α/Α Δραστηριότητας]]) &amp; ".*"),"")</f>
        <v/>
      </c>
      <c r="AA293" s="346"/>
      <c r="AB293" s="342">
        <v>267</v>
      </c>
      <c r="AC293" s="343"/>
    </row>
    <row r="294" spans="1:29" x14ac:dyDescent="0.25">
      <c r="A294" s="204" t="s">
        <v>148</v>
      </c>
      <c r="B294" s="316" t="s">
        <v>793</v>
      </c>
      <c r="C294" s="215" t="s">
        <v>794</v>
      </c>
      <c r="D294" s="384"/>
      <c r="E294" s="216" t="s">
        <v>142</v>
      </c>
      <c r="F294" s="216" t="s">
        <v>206</v>
      </c>
      <c r="G294" s="216" t="s">
        <v>201</v>
      </c>
      <c r="H294" s="215" t="s">
        <v>152</v>
      </c>
      <c r="I294" s="203"/>
      <c r="J294" s="203">
        <v>46365</v>
      </c>
      <c r="K294" s="217"/>
      <c r="L294" s="211"/>
      <c r="M294" s="204"/>
      <c r="N294" s="218"/>
      <c r="O294" s="219"/>
      <c r="P294" s="219"/>
      <c r="Q294" s="219"/>
      <c r="R294" s="219"/>
      <c r="S294" s="219"/>
      <c r="T294" s="219"/>
      <c r="U294" s="220"/>
      <c r="V294" s="219"/>
      <c r="W294" s="219"/>
      <c r="X294" s="218"/>
      <c r="Y294" s="221"/>
      <c r="Z294" s="347" t="str">
        <f>IF( tblESD[[#This Row],[Κατηγορία]] = "Έργο",  COUNTIF(tblESD[Α/Α Δραστηριότητας],TRIM(tblESD[[#This Row],[Α/Α Δραστηριότητας]]) &amp; ".*"),"")</f>
        <v/>
      </c>
      <c r="AA294" s="346"/>
      <c r="AB294" s="342">
        <v>268</v>
      </c>
      <c r="AC294" s="343"/>
    </row>
    <row r="295" spans="1:29" x14ac:dyDescent="0.25">
      <c r="A295" s="204" t="s">
        <v>148</v>
      </c>
      <c r="B295" s="316" t="s">
        <v>795</v>
      </c>
      <c r="C295" s="215" t="s">
        <v>796</v>
      </c>
      <c r="D295" s="384"/>
      <c r="E295" s="216" t="s">
        <v>142</v>
      </c>
      <c r="F295" s="216" t="s">
        <v>206</v>
      </c>
      <c r="G295" s="216" t="s">
        <v>201</v>
      </c>
      <c r="H295" s="215" t="s">
        <v>152</v>
      </c>
      <c r="I295" s="203"/>
      <c r="J295" s="203">
        <v>46366</v>
      </c>
      <c r="K295" s="217"/>
      <c r="L295" s="211"/>
      <c r="M295" s="204"/>
      <c r="N295" s="218"/>
      <c r="O295" s="219"/>
      <c r="P295" s="219"/>
      <c r="Q295" s="219"/>
      <c r="R295" s="219"/>
      <c r="S295" s="219"/>
      <c r="T295" s="219"/>
      <c r="U295" s="220"/>
      <c r="V295" s="219"/>
      <c r="W295" s="219"/>
      <c r="X295" s="218"/>
      <c r="Y295" s="221"/>
      <c r="Z295" s="347" t="str">
        <f>IF( tblESD[[#This Row],[Κατηγορία]] = "Έργο",  COUNTIF(tblESD[Α/Α Δραστηριότητας],TRIM(tblESD[[#This Row],[Α/Α Δραστηριότητας]]) &amp; ".*"),"")</f>
        <v/>
      </c>
      <c r="AA295" s="346"/>
      <c r="AB295" s="342">
        <v>269</v>
      </c>
      <c r="AC295" s="343"/>
    </row>
    <row r="296" spans="1:29" ht="24" x14ac:dyDescent="0.25">
      <c r="A296" s="314" t="s">
        <v>134</v>
      </c>
      <c r="B296" s="315" t="s">
        <v>797</v>
      </c>
      <c r="C296" s="227" t="s">
        <v>798</v>
      </c>
      <c r="D296" s="381" t="s">
        <v>799</v>
      </c>
      <c r="E296" s="228"/>
      <c r="F296" s="228"/>
      <c r="G296" s="228"/>
      <c r="H296" s="229"/>
      <c r="I296" s="230"/>
      <c r="J296" s="230"/>
      <c r="K296" s="231"/>
      <c r="L296" s="232" t="s">
        <v>595</v>
      </c>
      <c r="M296" s="214"/>
      <c r="N296" s="243"/>
      <c r="O296" s="233"/>
      <c r="P296" s="233"/>
      <c r="Q296" s="233"/>
      <c r="R296" s="233"/>
      <c r="S296" s="233"/>
      <c r="T296" s="233"/>
      <c r="U296" s="234"/>
      <c r="V296" s="233"/>
      <c r="W296" s="233"/>
      <c r="X296" s="243"/>
      <c r="Y296" s="244"/>
      <c r="Z296" s="347" t="str">
        <f>IF( tblESD[[#This Row],[Κατηγορία]] = "Έργο",  COUNTIF(tblESD[Α/Α Δραστηριότητας],TRIM(tblESD[[#This Row],[Α/Α Δραστηριότητας]]) &amp; ".*"),"")</f>
        <v/>
      </c>
      <c r="AA296" s="346"/>
      <c r="AB296" s="342">
        <v>270</v>
      </c>
      <c r="AC296" s="343"/>
    </row>
    <row r="297" spans="1:29" ht="38.25" x14ac:dyDescent="0.25">
      <c r="A297" s="269" t="s">
        <v>138</v>
      </c>
      <c r="B297" s="251" t="s">
        <v>800</v>
      </c>
      <c r="C297" s="235" t="s">
        <v>801</v>
      </c>
      <c r="D297" s="382" t="s">
        <v>802</v>
      </c>
      <c r="E297" s="237" t="s">
        <v>142</v>
      </c>
      <c r="F297" s="237" t="s">
        <v>123</v>
      </c>
      <c r="G297" s="237" t="s">
        <v>201</v>
      </c>
      <c r="H297" s="238"/>
      <c r="I297" s="206">
        <v>45762</v>
      </c>
      <c r="J297" s="206">
        <v>46366</v>
      </c>
      <c r="K297" s="239" t="s">
        <v>803</v>
      </c>
      <c r="L297" s="210" t="s">
        <v>804</v>
      </c>
      <c r="M297" s="207" t="s">
        <v>147</v>
      </c>
      <c r="N297" s="246"/>
      <c r="O297" s="200"/>
      <c r="P297" s="200"/>
      <c r="Q297" s="200"/>
      <c r="R297" s="200"/>
      <c r="S297" s="200"/>
      <c r="T297" s="200"/>
      <c r="U297" s="224"/>
      <c r="V297" s="200"/>
      <c r="W297" s="200"/>
      <c r="X297" s="246"/>
      <c r="Y297" s="247"/>
      <c r="Z297" s="347">
        <f>IF( tblESD[[#This Row],[Κατηγορία]] = "Έργο",  COUNTIF(tblESD[Α/Α Δραστηριότητας],TRIM(tblESD[[#This Row],[Α/Α Δραστηριότητας]]) &amp; ".*"),"")</f>
        <v>2</v>
      </c>
      <c r="AA297" s="346"/>
      <c r="AB297" s="342">
        <v>271</v>
      </c>
      <c r="AC297" s="343"/>
    </row>
    <row r="298" spans="1:29" ht="38.25" x14ac:dyDescent="0.25">
      <c r="A298" s="204" t="s">
        <v>148</v>
      </c>
      <c r="B298" s="316" t="s">
        <v>805</v>
      </c>
      <c r="C298" s="215" t="s">
        <v>806</v>
      </c>
      <c r="D298" s="212"/>
      <c r="E298" s="216" t="s">
        <v>142</v>
      </c>
      <c r="F298" s="216" t="s">
        <v>123</v>
      </c>
      <c r="G298" s="216" t="s">
        <v>165</v>
      </c>
      <c r="H298" s="215" t="s">
        <v>152</v>
      </c>
      <c r="I298" s="203"/>
      <c r="J298" s="203">
        <v>46295</v>
      </c>
      <c r="K298" s="217"/>
      <c r="L298" s="211"/>
      <c r="M298" s="204"/>
      <c r="N298" s="218"/>
      <c r="O298" s="219"/>
      <c r="P298" s="219"/>
      <c r="Q298" s="219"/>
      <c r="R298" s="219"/>
      <c r="S298" s="219"/>
      <c r="T298" s="219"/>
      <c r="U298" s="220"/>
      <c r="V298" s="219"/>
      <c r="W298" s="219"/>
      <c r="X298" s="218"/>
      <c r="Y298" s="221"/>
      <c r="Z298" s="347" t="str">
        <f>IF( tblESD[[#This Row],[Κατηγορία]] = "Έργο",  COUNTIF(tblESD[Α/Α Δραστηριότητας],TRIM(tblESD[[#This Row],[Α/Α Δραστηριότητας]]) &amp; ".*"),"")</f>
        <v/>
      </c>
      <c r="AA298" s="346"/>
      <c r="AB298" s="342">
        <v>272</v>
      </c>
      <c r="AC298" s="343"/>
    </row>
    <row r="299" spans="1:29" ht="63.75" x14ac:dyDescent="0.25">
      <c r="A299" s="204" t="s">
        <v>148</v>
      </c>
      <c r="B299" s="316" t="s">
        <v>807</v>
      </c>
      <c r="C299" s="215" t="s">
        <v>808</v>
      </c>
      <c r="D299" s="212"/>
      <c r="E299" s="216" t="s">
        <v>142</v>
      </c>
      <c r="F299" s="216" t="s">
        <v>123</v>
      </c>
      <c r="G299" s="216" t="s">
        <v>201</v>
      </c>
      <c r="H299" s="215" t="s">
        <v>152</v>
      </c>
      <c r="I299" s="203"/>
      <c r="J299" s="203">
        <v>46366</v>
      </c>
      <c r="K299" s="217"/>
      <c r="L299" s="211"/>
      <c r="M299" s="204"/>
      <c r="N299" s="218"/>
      <c r="O299" s="219"/>
      <c r="P299" s="219"/>
      <c r="Q299" s="219"/>
      <c r="R299" s="219"/>
      <c r="S299" s="219"/>
      <c r="T299" s="219"/>
      <c r="U299" s="220"/>
      <c r="V299" s="219"/>
      <c r="W299" s="219"/>
      <c r="X299" s="218"/>
      <c r="Y299" s="221"/>
      <c r="Z299" s="347" t="str">
        <f>IF( tblESD[[#This Row],[Κατηγορία]] = "Έργο",  COUNTIF(tblESD[Α/Α Δραστηριότητας],TRIM(tblESD[[#This Row],[Α/Α Δραστηριότητας]]) &amp; ".*"),"")</f>
        <v/>
      </c>
      <c r="AA299" s="346"/>
      <c r="AB299" s="342">
        <v>273</v>
      </c>
      <c r="AC299" s="343"/>
    </row>
    <row r="300" spans="1:29" ht="25.5" x14ac:dyDescent="0.25">
      <c r="A300" s="317" t="s">
        <v>132</v>
      </c>
      <c r="B300" s="319" t="s">
        <v>809</v>
      </c>
      <c r="C300" s="282" t="s">
        <v>1279</v>
      </c>
      <c r="D300" s="305"/>
      <c r="E300" s="285"/>
      <c r="F300" s="285"/>
      <c r="G300" s="285"/>
      <c r="H300" s="288"/>
      <c r="I300" s="306"/>
      <c r="J300" s="306"/>
      <c r="K300" s="307"/>
      <c r="L300" s="308"/>
      <c r="M300" s="213"/>
      <c r="N300" s="309"/>
      <c r="O300" s="289"/>
      <c r="P300" s="289"/>
      <c r="Q300" s="289"/>
      <c r="R300" s="289"/>
      <c r="S300" s="289"/>
      <c r="T300" s="289"/>
      <c r="U300" s="310"/>
      <c r="V300" s="289"/>
      <c r="W300" s="289"/>
      <c r="X300" s="309"/>
      <c r="Y300" s="311"/>
      <c r="Z300" s="347" t="str">
        <f>IF( tblESD[[#This Row],[Κατηγορία]] = "Έργο",  COUNTIF(tblESD[Α/Α Δραστηριότητας],TRIM(tblESD[[#This Row],[Α/Α Δραστηριότητας]]) &amp; ".*"),"")</f>
        <v/>
      </c>
      <c r="AA300" s="346"/>
      <c r="AB300" s="342">
        <v>275</v>
      </c>
      <c r="AC300" s="343"/>
    </row>
    <row r="301" spans="1:29" ht="60" x14ac:dyDescent="0.25">
      <c r="A301" s="314" t="s">
        <v>134</v>
      </c>
      <c r="B301" s="315" t="s">
        <v>810</v>
      </c>
      <c r="C301" s="227" t="s">
        <v>811</v>
      </c>
      <c r="D301" s="381" t="s">
        <v>812</v>
      </c>
      <c r="E301" s="228"/>
      <c r="F301" s="228"/>
      <c r="G301" s="228"/>
      <c r="H301" s="229"/>
      <c r="I301" s="230"/>
      <c r="J301" s="230"/>
      <c r="K301" s="231"/>
      <c r="L301" s="232" t="s">
        <v>813</v>
      </c>
      <c r="M301" s="214"/>
      <c r="N301" s="243"/>
      <c r="O301" s="233"/>
      <c r="P301" s="233"/>
      <c r="Q301" s="233"/>
      <c r="R301" s="233"/>
      <c r="S301" s="233"/>
      <c r="T301" s="233"/>
      <c r="U301" s="234"/>
      <c r="V301" s="233"/>
      <c r="W301" s="233"/>
      <c r="X301" s="243"/>
      <c r="Y301" s="244"/>
      <c r="Z301" s="347" t="str">
        <f>IF( tblESD[[#This Row],[Κατηγορία]] = "Έργο",  COUNTIF(tblESD[Α/Α Δραστηριότητας],TRIM(tblESD[[#This Row],[Α/Α Δραστηριότητας]]) &amp; ".*"),"")</f>
        <v/>
      </c>
      <c r="AA301" s="346"/>
      <c r="AB301" s="342">
        <v>276</v>
      </c>
      <c r="AC301" s="343"/>
    </row>
    <row r="302" spans="1:29" ht="84" x14ac:dyDescent="0.25">
      <c r="A302" s="269" t="s">
        <v>138</v>
      </c>
      <c r="B302" s="251" t="s">
        <v>814</v>
      </c>
      <c r="C302" s="235" t="s">
        <v>815</v>
      </c>
      <c r="D302" s="383" t="s">
        <v>816</v>
      </c>
      <c r="E302" s="237" t="s">
        <v>142</v>
      </c>
      <c r="F302" s="237" t="s">
        <v>123</v>
      </c>
      <c r="G302" s="237" t="s">
        <v>144</v>
      </c>
      <c r="H302" s="238"/>
      <c r="I302" s="206">
        <v>44562</v>
      </c>
      <c r="J302" s="206">
        <v>46295</v>
      </c>
      <c r="K302" s="239"/>
      <c r="L302" s="210" t="s">
        <v>478</v>
      </c>
      <c r="M302" s="207" t="s">
        <v>147</v>
      </c>
      <c r="N302" s="246"/>
      <c r="O302" s="200"/>
      <c r="P302" s="200"/>
      <c r="Q302" s="200"/>
      <c r="R302" s="200"/>
      <c r="S302" s="200"/>
      <c r="T302" s="200"/>
      <c r="U302" s="224"/>
      <c r="V302" s="200"/>
      <c r="W302" s="200"/>
      <c r="X302" s="246"/>
      <c r="Y302" s="247"/>
      <c r="Z302" s="347">
        <f>IF( tblESD[[#This Row],[Κατηγορία]] = "Έργο",  COUNTIF(tblESD[Α/Α Δραστηριότητας],TRIM(tblESD[[#This Row],[Α/Α Δραστηριότητας]]) &amp; ".*"),"")</f>
        <v>2</v>
      </c>
      <c r="AA302" s="346"/>
      <c r="AB302" s="342">
        <v>277</v>
      </c>
      <c r="AC302" s="343"/>
    </row>
    <row r="303" spans="1:29" x14ac:dyDescent="0.25">
      <c r="A303" s="204" t="s">
        <v>148</v>
      </c>
      <c r="B303" s="316" t="s">
        <v>817</v>
      </c>
      <c r="C303" s="215" t="s">
        <v>818</v>
      </c>
      <c r="D303" s="212"/>
      <c r="E303" s="216" t="s">
        <v>142</v>
      </c>
      <c r="F303" s="216" t="s">
        <v>123</v>
      </c>
      <c r="G303" s="216" t="s">
        <v>306</v>
      </c>
      <c r="H303" s="215" t="s">
        <v>152</v>
      </c>
      <c r="I303" s="203"/>
      <c r="J303" s="203">
        <v>46234</v>
      </c>
      <c r="K303" s="217"/>
      <c r="L303" s="211"/>
      <c r="M303" s="204"/>
      <c r="N303" s="218"/>
      <c r="O303" s="219"/>
      <c r="P303" s="219"/>
      <c r="Q303" s="219"/>
      <c r="R303" s="219"/>
      <c r="S303" s="219"/>
      <c r="T303" s="219"/>
      <c r="U303" s="220"/>
      <c r="V303" s="219"/>
      <c r="W303" s="219"/>
      <c r="X303" s="218"/>
      <c r="Y303" s="221"/>
      <c r="Z303" s="347" t="str">
        <f>IF( tblESD[[#This Row],[Κατηγορία]] = "Έργο",  COUNTIF(tblESD[Α/Α Δραστηριότητας],TRIM(tblESD[[#This Row],[Α/Α Δραστηριότητας]]) &amp; ".*"),"")</f>
        <v/>
      </c>
      <c r="AA303" s="346"/>
      <c r="AB303" s="342">
        <v>278</v>
      </c>
      <c r="AC303" s="343"/>
    </row>
    <row r="304" spans="1:29" ht="25.5" x14ac:dyDescent="0.25">
      <c r="A304" s="204" t="s">
        <v>148</v>
      </c>
      <c r="B304" s="316" t="s">
        <v>819</v>
      </c>
      <c r="C304" s="215" t="s">
        <v>820</v>
      </c>
      <c r="D304" s="212"/>
      <c r="E304" s="216" t="s">
        <v>142</v>
      </c>
      <c r="F304" s="216" t="s">
        <v>123</v>
      </c>
      <c r="G304" s="216" t="s">
        <v>123</v>
      </c>
      <c r="H304" s="215" t="s">
        <v>152</v>
      </c>
      <c r="I304" s="203"/>
      <c r="J304" s="203">
        <v>46295</v>
      </c>
      <c r="K304" s="217"/>
      <c r="L304" s="211"/>
      <c r="M304" s="204"/>
      <c r="N304" s="218"/>
      <c r="O304" s="219"/>
      <c r="P304" s="219"/>
      <c r="Q304" s="219"/>
      <c r="R304" s="219"/>
      <c r="S304" s="219"/>
      <c r="T304" s="219"/>
      <c r="U304" s="220"/>
      <c r="V304" s="219"/>
      <c r="W304" s="219"/>
      <c r="X304" s="218"/>
      <c r="Y304" s="221"/>
      <c r="Z304" s="347" t="str">
        <f>IF( tblESD[[#This Row],[Κατηγορία]] = "Έργο",  COUNTIF(tblESD[Α/Α Δραστηριότητας],TRIM(tblESD[[#This Row],[Α/Α Δραστηριότητας]]) &amp; ".*"),"")</f>
        <v/>
      </c>
      <c r="AA304" s="346"/>
      <c r="AB304" s="342">
        <v>279</v>
      </c>
      <c r="AC304" s="343"/>
    </row>
    <row r="305" spans="1:29" ht="51" x14ac:dyDescent="0.25">
      <c r="A305" s="269" t="s">
        <v>138</v>
      </c>
      <c r="B305" s="251" t="s">
        <v>821</v>
      </c>
      <c r="C305" s="235" t="s">
        <v>822</v>
      </c>
      <c r="D305" s="382" t="s">
        <v>823</v>
      </c>
      <c r="E305" s="237" t="s">
        <v>142</v>
      </c>
      <c r="F305" s="237" t="s">
        <v>123</v>
      </c>
      <c r="G305" s="237" t="s">
        <v>144</v>
      </c>
      <c r="H305" s="238"/>
      <c r="I305" s="206">
        <v>44927</v>
      </c>
      <c r="J305" s="206">
        <v>46142</v>
      </c>
      <c r="K305" s="239"/>
      <c r="L305" s="210" t="s">
        <v>478</v>
      </c>
      <c r="M305" s="207" t="s">
        <v>147</v>
      </c>
      <c r="N305" s="246"/>
      <c r="O305" s="200"/>
      <c r="P305" s="200"/>
      <c r="Q305" s="200"/>
      <c r="R305" s="200"/>
      <c r="S305" s="200"/>
      <c r="T305" s="200"/>
      <c r="U305" s="224"/>
      <c r="V305" s="200"/>
      <c r="W305" s="200"/>
      <c r="X305" s="246"/>
      <c r="Y305" s="247"/>
      <c r="Z305" s="347">
        <f>IF( tblESD[[#This Row],[Κατηγορία]] = "Έργο",  COUNTIF(tblESD[Α/Α Δραστηριότητας],TRIM(tblESD[[#This Row],[Α/Α Δραστηριότητας]]) &amp; ".*"),"")</f>
        <v>2</v>
      </c>
      <c r="AA305" s="346"/>
      <c r="AB305" s="342">
        <v>280</v>
      </c>
      <c r="AC305" s="343"/>
    </row>
    <row r="306" spans="1:29" ht="25.5" x14ac:dyDescent="0.25">
      <c r="A306" s="204" t="s">
        <v>148</v>
      </c>
      <c r="B306" s="316" t="s">
        <v>824</v>
      </c>
      <c r="C306" s="215" t="s">
        <v>825</v>
      </c>
      <c r="D306" s="212"/>
      <c r="E306" s="216" t="s">
        <v>142</v>
      </c>
      <c r="F306" s="216" t="s">
        <v>123</v>
      </c>
      <c r="G306" s="216" t="s">
        <v>123</v>
      </c>
      <c r="H306" s="215" t="s">
        <v>152</v>
      </c>
      <c r="I306" s="203"/>
      <c r="J306" s="203">
        <v>46053</v>
      </c>
      <c r="K306" s="217"/>
      <c r="L306" s="211"/>
      <c r="M306" s="204"/>
      <c r="N306" s="218"/>
      <c r="O306" s="219"/>
      <c r="P306" s="219"/>
      <c r="Q306" s="219"/>
      <c r="R306" s="219"/>
      <c r="S306" s="219"/>
      <c r="T306" s="219"/>
      <c r="U306" s="220"/>
      <c r="V306" s="219"/>
      <c r="W306" s="219"/>
      <c r="X306" s="218"/>
      <c r="Y306" s="221"/>
      <c r="Z306" s="347" t="str">
        <f>IF( tblESD[[#This Row],[Κατηγορία]] = "Έργο",  COUNTIF(tblESD[Α/Α Δραστηριότητας],TRIM(tblESD[[#This Row],[Α/Α Δραστηριότητας]]) &amp; ".*"),"")</f>
        <v/>
      </c>
      <c r="AA306" s="346"/>
      <c r="AB306" s="342">
        <v>281</v>
      </c>
      <c r="AC306" s="343"/>
    </row>
    <row r="307" spans="1:29" s="241" customFormat="1" x14ac:dyDescent="0.25">
      <c r="A307" s="204" t="s">
        <v>148</v>
      </c>
      <c r="B307" s="316" t="s">
        <v>1217</v>
      </c>
      <c r="C307" s="215" t="s">
        <v>1218</v>
      </c>
      <c r="D307" s="212"/>
      <c r="E307" s="216" t="s">
        <v>142</v>
      </c>
      <c r="F307" s="216" t="s">
        <v>123</v>
      </c>
      <c r="G307" s="216" t="s">
        <v>1065</v>
      </c>
      <c r="H307" s="215" t="s">
        <v>152</v>
      </c>
      <c r="I307" s="203"/>
      <c r="J307" s="203">
        <v>46111</v>
      </c>
      <c r="K307" s="217"/>
      <c r="L307" s="211"/>
      <c r="M307" s="204"/>
      <c r="N307" s="218"/>
      <c r="O307" s="219"/>
      <c r="P307" s="219"/>
      <c r="Q307" s="219"/>
      <c r="R307" s="219"/>
      <c r="S307" s="219"/>
      <c r="T307" s="219"/>
      <c r="U307" s="220"/>
      <c r="V307" s="219"/>
      <c r="W307" s="219"/>
      <c r="X307" s="218"/>
      <c r="Y307" s="221"/>
      <c r="Z307" s="369" t="str">
        <f>IF( tblESD[[#This Row],[Κατηγορία]] = "Έργο",  COUNTIF(tblESD[Α/Α Δραστηριότητας],TRIM(tblESD[[#This Row],[Α/Α Δραστηριότητας]]) &amp; ".*"),"")</f>
        <v/>
      </c>
      <c r="AA307" s="368"/>
      <c r="AB307" s="366"/>
      <c r="AC307" s="240"/>
    </row>
    <row r="308" spans="1:29" ht="84" x14ac:dyDescent="0.25">
      <c r="A308" s="269" t="s">
        <v>138</v>
      </c>
      <c r="B308" s="251" t="s">
        <v>826</v>
      </c>
      <c r="C308" s="235" t="s">
        <v>827</v>
      </c>
      <c r="D308" s="382" t="s">
        <v>828</v>
      </c>
      <c r="E308" s="237" t="s">
        <v>142</v>
      </c>
      <c r="F308" s="237" t="s">
        <v>123</v>
      </c>
      <c r="G308" s="237" t="s">
        <v>144</v>
      </c>
      <c r="H308" s="238"/>
      <c r="I308" s="206">
        <v>44927</v>
      </c>
      <c r="J308" s="206">
        <v>46295</v>
      </c>
      <c r="K308" s="239"/>
      <c r="L308" s="210" t="s">
        <v>478</v>
      </c>
      <c r="M308" s="207" t="s">
        <v>184</v>
      </c>
      <c r="N308" s="246"/>
      <c r="O308" s="200"/>
      <c r="P308" s="200"/>
      <c r="Q308" s="200"/>
      <c r="R308" s="200"/>
      <c r="S308" s="200"/>
      <c r="T308" s="200" t="s">
        <v>482</v>
      </c>
      <c r="U308" s="224">
        <v>1900000</v>
      </c>
      <c r="V308" s="200"/>
      <c r="W308" s="200"/>
      <c r="X308" s="246"/>
      <c r="Y308" s="247"/>
      <c r="Z308" s="347">
        <f>IF( tblESD[[#This Row],[Κατηγορία]] = "Έργο",  COUNTIF(tblESD[Α/Α Δραστηριότητας],TRIM(tblESD[[#This Row],[Α/Α Δραστηριότητας]]) &amp; ".*"),"")</f>
        <v>2</v>
      </c>
      <c r="AA308" s="346"/>
      <c r="AB308" s="342">
        <v>283</v>
      </c>
      <c r="AC308" s="343"/>
    </row>
    <row r="309" spans="1:29" ht="43.5" customHeight="1" x14ac:dyDescent="0.25">
      <c r="A309" s="204" t="s">
        <v>148</v>
      </c>
      <c r="B309" s="316" t="s">
        <v>829</v>
      </c>
      <c r="C309" s="215" t="s">
        <v>484</v>
      </c>
      <c r="D309" s="212"/>
      <c r="E309" s="216" t="s">
        <v>142</v>
      </c>
      <c r="F309" s="216" t="s">
        <v>123</v>
      </c>
      <c r="G309" s="216" t="s">
        <v>451</v>
      </c>
      <c r="H309" s="215" t="s">
        <v>152</v>
      </c>
      <c r="I309" s="203"/>
      <c r="J309" s="203">
        <v>46112</v>
      </c>
      <c r="K309" s="217"/>
      <c r="L309" s="211"/>
      <c r="M309" s="204"/>
      <c r="N309" s="218"/>
      <c r="O309" s="219"/>
      <c r="P309" s="219"/>
      <c r="Q309" s="219"/>
      <c r="R309" s="219"/>
      <c r="S309" s="219"/>
      <c r="T309" s="219"/>
      <c r="U309" s="220"/>
      <c r="V309" s="219"/>
      <c r="W309" s="219"/>
      <c r="X309" s="218"/>
      <c r="Y309" s="221"/>
      <c r="Z309" s="347" t="str">
        <f>IF( tblESD[[#This Row],[Κατηγορία]] = "Έργο",  COUNTIF(tblESD[Α/Α Δραστηριότητας],TRIM(tblESD[[#This Row],[Α/Α Δραστηριότητας]]) &amp; ".*"),"")</f>
        <v/>
      </c>
      <c r="AA309" s="346"/>
      <c r="AB309" s="342">
        <v>284</v>
      </c>
      <c r="AC309" s="343"/>
    </row>
    <row r="310" spans="1:29" ht="25.5" x14ac:dyDescent="0.25">
      <c r="A310" s="204" t="s">
        <v>148</v>
      </c>
      <c r="B310" s="316" t="s">
        <v>830</v>
      </c>
      <c r="C310" s="215" t="s">
        <v>831</v>
      </c>
      <c r="D310" s="212"/>
      <c r="E310" s="216" t="s">
        <v>142</v>
      </c>
      <c r="F310" s="216" t="s">
        <v>123</v>
      </c>
      <c r="G310" s="216" t="s">
        <v>201</v>
      </c>
      <c r="H310" s="215" t="s">
        <v>152</v>
      </c>
      <c r="I310" s="203"/>
      <c r="J310" s="203">
        <v>46295</v>
      </c>
      <c r="K310" s="217"/>
      <c r="L310" s="211"/>
      <c r="M310" s="204"/>
      <c r="N310" s="218"/>
      <c r="O310" s="219"/>
      <c r="P310" s="219"/>
      <c r="Q310" s="219"/>
      <c r="R310" s="219"/>
      <c r="S310" s="219"/>
      <c r="T310" s="219"/>
      <c r="U310" s="220"/>
      <c r="V310" s="219"/>
      <c r="W310" s="219"/>
      <c r="X310" s="218"/>
      <c r="Y310" s="221"/>
      <c r="Z310" s="347" t="str">
        <f>IF( tblESD[[#This Row],[Κατηγορία]] = "Έργο",  COUNTIF(tblESD[Α/Α Δραστηριότητας],TRIM(tblESD[[#This Row],[Α/Α Δραστηριότητας]]) &amp; ".*"),"")</f>
        <v/>
      </c>
      <c r="AA310" s="346"/>
      <c r="AB310" s="342">
        <v>285</v>
      </c>
      <c r="AC310" s="343"/>
    </row>
    <row r="311" spans="1:29" ht="25.5" x14ac:dyDescent="0.25">
      <c r="A311" s="269" t="s">
        <v>138</v>
      </c>
      <c r="B311" s="251" t="s">
        <v>832</v>
      </c>
      <c r="C311" s="235" t="s">
        <v>833</v>
      </c>
      <c r="D311" s="382" t="s">
        <v>834</v>
      </c>
      <c r="E311" s="237" t="s">
        <v>142</v>
      </c>
      <c r="F311" s="237" t="s">
        <v>123</v>
      </c>
      <c r="G311" s="237" t="s">
        <v>144</v>
      </c>
      <c r="H311" s="238"/>
      <c r="I311" s="206">
        <v>44562</v>
      </c>
      <c r="J311" s="206">
        <v>46752</v>
      </c>
      <c r="K311" s="239"/>
      <c r="L311" s="210" t="s">
        <v>595</v>
      </c>
      <c r="M311" s="207" t="s">
        <v>147</v>
      </c>
      <c r="N311" s="246"/>
      <c r="O311" s="200"/>
      <c r="P311" s="200"/>
      <c r="Q311" s="200"/>
      <c r="R311" s="200"/>
      <c r="S311" s="200"/>
      <c r="T311" s="200"/>
      <c r="U311" s="224"/>
      <c r="V311" s="200"/>
      <c r="W311" s="200"/>
      <c r="X311" s="246"/>
      <c r="Y311" s="247"/>
      <c r="Z311" s="347">
        <f>IF( tblESD[[#This Row],[Κατηγορία]] = "Έργο",  COUNTIF(tblESD[Α/Α Δραστηριότητας],TRIM(tblESD[[#This Row],[Α/Α Δραστηριότητας]]) &amp; ".*"),"")</f>
        <v>2</v>
      </c>
      <c r="AA311" s="346"/>
      <c r="AB311" s="342">
        <v>286</v>
      </c>
      <c r="AC311" s="343"/>
    </row>
    <row r="312" spans="1:29" ht="38.25" x14ac:dyDescent="0.25">
      <c r="A312" s="204" t="s">
        <v>148</v>
      </c>
      <c r="B312" s="316" t="s">
        <v>835</v>
      </c>
      <c r="C312" s="215" t="s">
        <v>836</v>
      </c>
      <c r="D312" s="212"/>
      <c r="E312" s="216" t="s">
        <v>142</v>
      </c>
      <c r="F312" s="216" t="s">
        <v>123</v>
      </c>
      <c r="G312" s="216" t="s">
        <v>123</v>
      </c>
      <c r="H312" s="215" t="s">
        <v>152</v>
      </c>
      <c r="I312" s="203"/>
      <c r="J312" s="203">
        <v>46364</v>
      </c>
      <c r="K312" s="217"/>
      <c r="L312" s="211"/>
      <c r="M312" s="204"/>
      <c r="N312" s="218"/>
      <c r="O312" s="219"/>
      <c r="P312" s="219"/>
      <c r="Q312" s="219"/>
      <c r="R312" s="219"/>
      <c r="S312" s="219"/>
      <c r="T312" s="219"/>
      <c r="U312" s="220"/>
      <c r="V312" s="219"/>
      <c r="W312" s="219"/>
      <c r="X312" s="218"/>
      <c r="Y312" s="221"/>
      <c r="Z312" s="347" t="str">
        <f>IF( tblESD[[#This Row],[Κατηγορία]] = "Έργο",  COUNTIF(tblESD[Α/Α Δραστηριότητας],TRIM(tblESD[[#This Row],[Α/Α Δραστηριότητας]]) &amp; ".*"),"")</f>
        <v/>
      </c>
      <c r="AA312" s="346"/>
      <c r="AB312" s="342">
        <v>287</v>
      </c>
      <c r="AC312" s="343"/>
    </row>
    <row r="313" spans="1:29" ht="25.5" x14ac:dyDescent="0.25">
      <c r="A313" s="204" t="s">
        <v>148</v>
      </c>
      <c r="B313" s="316" t="s">
        <v>837</v>
      </c>
      <c r="C313" s="215" t="s">
        <v>838</v>
      </c>
      <c r="D313" s="212"/>
      <c r="E313" s="216" t="s">
        <v>142</v>
      </c>
      <c r="F313" s="216" t="s">
        <v>123</v>
      </c>
      <c r="G313" s="216" t="s">
        <v>123</v>
      </c>
      <c r="H313" s="215" t="s">
        <v>152</v>
      </c>
      <c r="I313" s="203"/>
      <c r="J313" s="203">
        <v>46366</v>
      </c>
      <c r="K313" s="217"/>
      <c r="L313" s="211"/>
      <c r="M313" s="204"/>
      <c r="N313" s="218"/>
      <c r="O313" s="219"/>
      <c r="P313" s="219"/>
      <c r="Q313" s="219"/>
      <c r="R313" s="219"/>
      <c r="S313" s="219"/>
      <c r="T313" s="219"/>
      <c r="U313" s="220"/>
      <c r="V313" s="219"/>
      <c r="W313" s="219"/>
      <c r="X313" s="218"/>
      <c r="Y313" s="221"/>
      <c r="Z313" s="347" t="str">
        <f>IF( tblESD[[#This Row],[Κατηγορία]] = "Έργο",  COUNTIF(tblESD[Α/Α Δραστηριότητας],TRIM(tblESD[[#This Row],[Α/Α Δραστηριότητας]]) &amp; ".*"),"")</f>
        <v/>
      </c>
      <c r="AA313" s="346"/>
      <c r="AB313" s="342">
        <v>288</v>
      </c>
      <c r="AC313" s="343"/>
    </row>
    <row r="314" spans="1:29" x14ac:dyDescent="0.25">
      <c r="A314" s="317" t="s">
        <v>132</v>
      </c>
      <c r="B314" s="319" t="s">
        <v>839</v>
      </c>
      <c r="C314" s="282" t="s">
        <v>840</v>
      </c>
      <c r="D314" s="305"/>
      <c r="E314" s="285"/>
      <c r="F314" s="285"/>
      <c r="G314" s="285"/>
      <c r="H314" s="288"/>
      <c r="I314" s="306"/>
      <c r="J314" s="306"/>
      <c r="K314" s="307"/>
      <c r="L314" s="308"/>
      <c r="M314" s="213"/>
      <c r="N314" s="309"/>
      <c r="O314" s="289"/>
      <c r="P314" s="289"/>
      <c r="Q314" s="289"/>
      <c r="R314" s="289"/>
      <c r="S314" s="289"/>
      <c r="T314" s="289"/>
      <c r="U314" s="310"/>
      <c r="V314" s="289"/>
      <c r="W314" s="289"/>
      <c r="X314" s="309"/>
      <c r="Y314" s="311"/>
      <c r="Z314" s="347" t="str">
        <f>IF( tblESD[[#This Row],[Κατηγορία]] = "Έργο",  COUNTIF(tblESD[Α/Α Δραστηριότητας],TRIM(tblESD[[#This Row],[Α/Α Δραστηριότητας]]) &amp; ".*"),"")</f>
        <v/>
      </c>
      <c r="AA314" s="346"/>
      <c r="AB314" s="342">
        <v>289</v>
      </c>
      <c r="AC314" s="343"/>
    </row>
    <row r="315" spans="1:29" ht="36" x14ac:dyDescent="0.25">
      <c r="A315" s="314" t="s">
        <v>134</v>
      </c>
      <c r="B315" s="315" t="s">
        <v>841</v>
      </c>
      <c r="C315" s="227" t="s">
        <v>842</v>
      </c>
      <c r="D315" s="381" t="s">
        <v>843</v>
      </c>
      <c r="E315" s="228"/>
      <c r="F315" s="228"/>
      <c r="G315" s="228"/>
      <c r="H315" s="229"/>
      <c r="I315" s="230"/>
      <c r="J315" s="230"/>
      <c r="K315" s="231"/>
      <c r="L315" s="232" t="s">
        <v>478</v>
      </c>
      <c r="M315" s="214"/>
      <c r="N315" s="243"/>
      <c r="O315" s="233"/>
      <c r="P315" s="233"/>
      <c r="Q315" s="233"/>
      <c r="R315" s="233"/>
      <c r="S315" s="233"/>
      <c r="T315" s="233"/>
      <c r="U315" s="234"/>
      <c r="V315" s="233"/>
      <c r="W315" s="233"/>
      <c r="X315" s="243"/>
      <c r="Y315" s="244"/>
      <c r="Z315" s="347" t="str">
        <f>IF( tblESD[[#This Row],[Κατηγορία]] = "Έργο",  COUNTIF(tblESD[Α/Α Δραστηριότητας],TRIM(tblESD[[#This Row],[Α/Α Δραστηριότητας]]) &amp; ".*"),"")</f>
        <v/>
      </c>
      <c r="AA315" s="346"/>
      <c r="AB315" s="342">
        <v>290</v>
      </c>
      <c r="AC315" s="343"/>
    </row>
    <row r="316" spans="1:29" ht="51" x14ac:dyDescent="0.25">
      <c r="A316" s="269" t="s">
        <v>138</v>
      </c>
      <c r="B316" s="251" t="s">
        <v>844</v>
      </c>
      <c r="C316" s="235" t="s">
        <v>845</v>
      </c>
      <c r="D316" s="382" t="s">
        <v>846</v>
      </c>
      <c r="E316" s="237" t="s">
        <v>142</v>
      </c>
      <c r="F316" s="237" t="s">
        <v>206</v>
      </c>
      <c r="G316" s="237" t="s">
        <v>144</v>
      </c>
      <c r="H316" s="238"/>
      <c r="I316" s="206">
        <v>44197</v>
      </c>
      <c r="J316" s="206">
        <v>46752</v>
      </c>
      <c r="K316" s="239"/>
      <c r="L316" s="210" t="s">
        <v>478</v>
      </c>
      <c r="M316" s="207" t="s">
        <v>184</v>
      </c>
      <c r="N316" s="246"/>
      <c r="O316" s="200"/>
      <c r="P316" s="200"/>
      <c r="Q316" s="200"/>
      <c r="R316" s="200"/>
      <c r="S316" s="200"/>
      <c r="T316" s="200" t="s">
        <v>847</v>
      </c>
      <c r="U316" s="224">
        <v>5000000</v>
      </c>
      <c r="V316" s="200"/>
      <c r="W316" s="200"/>
      <c r="X316" s="246"/>
      <c r="Y316" s="247"/>
      <c r="Z316" s="347">
        <f>IF( tblESD[[#This Row],[Κατηγορία]] = "Έργο",  COUNTIF(tblESD[Α/Α Δραστηριότητας],TRIM(tblESD[[#This Row],[Α/Α Δραστηριότητας]]) &amp; ".*"),"")</f>
        <v>2</v>
      </c>
      <c r="AA316" s="346"/>
      <c r="AB316" s="342">
        <v>291</v>
      </c>
      <c r="AC316" s="343"/>
    </row>
    <row r="317" spans="1:29" ht="25.5" x14ac:dyDescent="0.25">
      <c r="A317" s="204" t="s">
        <v>148</v>
      </c>
      <c r="B317" s="316" t="s">
        <v>848</v>
      </c>
      <c r="C317" s="215" t="s">
        <v>1300</v>
      </c>
      <c r="D317" s="212"/>
      <c r="E317" s="216" t="s">
        <v>142</v>
      </c>
      <c r="F317" s="216" t="s">
        <v>206</v>
      </c>
      <c r="G317" s="216" t="s">
        <v>998</v>
      </c>
      <c r="H317" s="215" t="s">
        <v>152</v>
      </c>
      <c r="I317" s="203"/>
      <c r="J317" s="203">
        <v>46203</v>
      </c>
      <c r="K317" s="217"/>
      <c r="L317" s="211"/>
      <c r="M317" s="204"/>
      <c r="N317" s="218"/>
      <c r="O317" s="219"/>
      <c r="P317" s="219"/>
      <c r="Q317" s="219"/>
      <c r="R317" s="219"/>
      <c r="S317" s="219"/>
      <c r="T317" s="219"/>
      <c r="U317" s="220"/>
      <c r="V317" s="219"/>
      <c r="W317" s="219"/>
      <c r="X317" s="218"/>
      <c r="Y317" s="221"/>
      <c r="Z317" s="347" t="str">
        <f>IF( tblESD[[#This Row],[Κατηγορία]] = "Έργο",  COUNTIF(tblESD[Α/Α Δραστηριότητας],TRIM(tblESD[[#This Row],[Α/Α Δραστηριότητας]]) &amp; ".*"),"")</f>
        <v/>
      </c>
      <c r="AA317" s="346"/>
      <c r="AB317" s="342">
        <v>292</v>
      </c>
      <c r="AC317" s="343"/>
    </row>
    <row r="318" spans="1:29" ht="25.5" x14ac:dyDescent="0.25">
      <c r="A318" s="204" t="s">
        <v>148</v>
      </c>
      <c r="B318" s="316" t="s">
        <v>849</v>
      </c>
      <c r="C318" s="215" t="s">
        <v>1299</v>
      </c>
      <c r="D318" s="212"/>
      <c r="E318" s="216" t="s">
        <v>142</v>
      </c>
      <c r="F318" s="216" t="s">
        <v>206</v>
      </c>
      <c r="G318" s="216" t="s">
        <v>201</v>
      </c>
      <c r="H318" s="215" t="s">
        <v>152</v>
      </c>
      <c r="I318" s="203"/>
      <c r="J318" s="203">
        <v>46356</v>
      </c>
      <c r="K318" s="217"/>
      <c r="L318" s="211"/>
      <c r="M318" s="204"/>
      <c r="N318" s="218"/>
      <c r="O318" s="219"/>
      <c r="P318" s="219"/>
      <c r="Q318" s="219"/>
      <c r="R318" s="219"/>
      <c r="S318" s="219"/>
      <c r="T318" s="219"/>
      <c r="U318" s="220"/>
      <c r="V318" s="219"/>
      <c r="W318" s="219"/>
      <c r="X318" s="218"/>
      <c r="Y318" s="221"/>
      <c r="Z318" s="347" t="str">
        <f>IF( tblESD[[#This Row],[Κατηγορία]] = "Έργο",  COUNTIF(tblESD[Α/Α Δραστηριότητας],TRIM(tblESD[[#This Row],[Α/Α Δραστηριότητας]]) &amp; ".*"),"")</f>
        <v/>
      </c>
      <c r="AA318" s="346"/>
      <c r="AB318" s="342">
        <v>293</v>
      </c>
      <c r="AC318" s="343"/>
    </row>
    <row r="319" spans="1:29" ht="36" x14ac:dyDescent="0.25">
      <c r="A319" s="269" t="s">
        <v>138</v>
      </c>
      <c r="B319" s="251" t="s">
        <v>850</v>
      </c>
      <c r="C319" s="235" t="s">
        <v>851</v>
      </c>
      <c r="D319" s="382" t="s">
        <v>852</v>
      </c>
      <c r="E319" s="237" t="s">
        <v>142</v>
      </c>
      <c r="F319" s="237" t="s">
        <v>206</v>
      </c>
      <c r="G319" s="237" t="s">
        <v>144</v>
      </c>
      <c r="H319" s="238"/>
      <c r="I319" s="206">
        <v>44197</v>
      </c>
      <c r="J319" s="206">
        <v>46752</v>
      </c>
      <c r="K319" s="239"/>
      <c r="L319" s="210" t="s">
        <v>478</v>
      </c>
      <c r="M319" s="207" t="s">
        <v>184</v>
      </c>
      <c r="N319" s="246"/>
      <c r="O319" s="200"/>
      <c r="P319" s="200"/>
      <c r="Q319" s="200"/>
      <c r="R319" s="200"/>
      <c r="S319" s="200"/>
      <c r="T319" s="200" t="s">
        <v>853</v>
      </c>
      <c r="U319" s="224">
        <v>50000000</v>
      </c>
      <c r="V319" s="200"/>
      <c r="W319" s="200"/>
      <c r="X319" s="246"/>
      <c r="Y319" s="247"/>
      <c r="Z319" s="347">
        <f>IF( tblESD[[#This Row],[Κατηγορία]] = "Έργο",  COUNTIF(tblESD[Α/Α Δραστηριότητας],TRIM(tblESD[[#This Row],[Α/Α Δραστηριότητας]]) &amp; ".*"),"")</f>
        <v>2</v>
      </c>
      <c r="AA319" s="346"/>
      <c r="AB319" s="342">
        <v>294</v>
      </c>
      <c r="AC319" s="343"/>
    </row>
    <row r="320" spans="1:29" x14ac:dyDescent="0.25">
      <c r="A320" s="204" t="s">
        <v>148</v>
      </c>
      <c r="B320" s="316" t="s">
        <v>854</v>
      </c>
      <c r="C320" s="215" t="s">
        <v>1301</v>
      </c>
      <c r="D320" s="212"/>
      <c r="E320" s="216" t="s">
        <v>142</v>
      </c>
      <c r="F320" s="216" t="s">
        <v>206</v>
      </c>
      <c r="G320" s="216" t="s">
        <v>201</v>
      </c>
      <c r="H320" s="215" t="s">
        <v>152</v>
      </c>
      <c r="I320" s="203"/>
      <c r="J320" s="203">
        <v>46234</v>
      </c>
      <c r="K320" s="217"/>
      <c r="L320" s="211"/>
      <c r="M320" s="204"/>
      <c r="N320" s="218"/>
      <c r="O320" s="219"/>
      <c r="P320" s="219"/>
      <c r="Q320" s="219"/>
      <c r="R320" s="219"/>
      <c r="S320" s="219"/>
      <c r="T320" s="219"/>
      <c r="U320" s="220"/>
      <c r="V320" s="219"/>
      <c r="W320" s="219"/>
      <c r="X320" s="218"/>
      <c r="Y320" s="221"/>
      <c r="Z320" s="347" t="str">
        <f>IF( tblESD[[#This Row],[Κατηγορία]] = "Έργο",  COUNTIF(tblESD[Α/Α Δραστηριότητας],TRIM(tblESD[[#This Row],[Α/Α Δραστηριότητας]]) &amp; ".*"),"")</f>
        <v/>
      </c>
      <c r="AA320" s="346"/>
      <c r="AB320" s="342">
        <v>295</v>
      </c>
      <c r="AC320" s="343"/>
    </row>
    <row r="321" spans="1:29" ht="25.5" x14ac:dyDescent="0.25">
      <c r="A321" s="204" t="s">
        <v>148</v>
      </c>
      <c r="B321" s="316" t="s">
        <v>855</v>
      </c>
      <c r="C321" s="215" t="s">
        <v>1299</v>
      </c>
      <c r="D321" s="212"/>
      <c r="E321" s="216" t="s">
        <v>142</v>
      </c>
      <c r="F321" s="216" t="s">
        <v>206</v>
      </c>
      <c r="G321" s="216" t="s">
        <v>201</v>
      </c>
      <c r="H321" s="215" t="s">
        <v>152</v>
      </c>
      <c r="I321" s="203"/>
      <c r="J321" s="203">
        <v>46356</v>
      </c>
      <c r="K321" s="217"/>
      <c r="L321" s="211"/>
      <c r="M321" s="204"/>
      <c r="N321" s="218"/>
      <c r="O321" s="219"/>
      <c r="P321" s="219"/>
      <c r="Q321" s="219"/>
      <c r="R321" s="219"/>
      <c r="S321" s="219"/>
      <c r="T321" s="219"/>
      <c r="U321" s="220"/>
      <c r="V321" s="219"/>
      <c r="W321" s="219"/>
      <c r="X321" s="218"/>
      <c r="Y321" s="221"/>
      <c r="Z321" s="347" t="str">
        <f>IF( tblESD[[#This Row],[Κατηγορία]] = "Έργο",  COUNTIF(tblESD[Α/Α Δραστηριότητας],TRIM(tblESD[[#This Row],[Α/Α Δραστηριότητας]]) &amp; ".*"),"")</f>
        <v/>
      </c>
      <c r="AA321" s="346"/>
      <c r="AB321" s="342">
        <v>296</v>
      </c>
      <c r="AC321" s="343"/>
    </row>
    <row r="322" spans="1:29" ht="25.5" x14ac:dyDescent="0.25">
      <c r="A322" s="317" t="s">
        <v>132</v>
      </c>
      <c r="B322" s="319" t="s">
        <v>856</v>
      </c>
      <c r="C322" s="282" t="s">
        <v>857</v>
      </c>
      <c r="D322" s="305"/>
      <c r="E322" s="285"/>
      <c r="F322" s="285"/>
      <c r="G322" s="285"/>
      <c r="H322" s="288"/>
      <c r="I322" s="306"/>
      <c r="J322" s="306"/>
      <c r="K322" s="307"/>
      <c r="L322" s="308"/>
      <c r="M322" s="213"/>
      <c r="N322" s="309"/>
      <c r="O322" s="289"/>
      <c r="P322" s="289"/>
      <c r="Q322" s="289"/>
      <c r="R322" s="289"/>
      <c r="S322" s="289"/>
      <c r="T322" s="289"/>
      <c r="U322" s="310"/>
      <c r="V322" s="289"/>
      <c r="W322" s="289"/>
      <c r="X322" s="309"/>
      <c r="Y322" s="311"/>
      <c r="Z322" s="347" t="str">
        <f>IF( tblESD[[#This Row],[Κατηγορία]] = "Έργο",  COUNTIF(tblESD[Α/Α Δραστηριότητας],TRIM(tblESD[[#This Row],[Α/Α Δραστηριότητας]]) &amp; ".*"),"")</f>
        <v/>
      </c>
      <c r="AA322" s="346"/>
      <c r="AB322" s="342">
        <v>297</v>
      </c>
      <c r="AC322" s="343"/>
    </row>
    <row r="323" spans="1:29" ht="25.5" x14ac:dyDescent="0.25">
      <c r="A323" s="314" t="s">
        <v>134</v>
      </c>
      <c r="B323" s="315" t="s">
        <v>858</v>
      </c>
      <c r="C323" s="227" t="s">
        <v>859</v>
      </c>
      <c r="D323" s="381" t="s">
        <v>860</v>
      </c>
      <c r="E323" s="228"/>
      <c r="F323" s="228"/>
      <c r="G323" s="228"/>
      <c r="H323" s="229"/>
      <c r="I323" s="230"/>
      <c r="J323" s="230"/>
      <c r="K323" s="231"/>
      <c r="L323" s="232" t="s">
        <v>595</v>
      </c>
      <c r="M323" s="214"/>
      <c r="N323" s="243"/>
      <c r="O323" s="233"/>
      <c r="P323" s="233"/>
      <c r="Q323" s="233"/>
      <c r="R323" s="233"/>
      <c r="S323" s="233"/>
      <c r="T323" s="233"/>
      <c r="U323" s="234"/>
      <c r="V323" s="233"/>
      <c r="W323" s="233"/>
      <c r="X323" s="243"/>
      <c r="Y323" s="244"/>
      <c r="Z323" s="347" t="str">
        <f>IF( tblESD[[#This Row],[Κατηγορία]] = "Έργο",  COUNTIF(tblESD[Α/Α Δραστηριότητας],TRIM(tblESD[[#This Row],[Α/Α Δραστηριότητας]]) &amp; ".*"),"")</f>
        <v/>
      </c>
      <c r="AA323" s="346"/>
      <c r="AB323" s="342">
        <v>298</v>
      </c>
      <c r="AC323" s="343"/>
    </row>
    <row r="324" spans="1:29" ht="38.25" x14ac:dyDescent="0.25">
      <c r="A324" s="269" t="s">
        <v>138</v>
      </c>
      <c r="B324" s="251" t="s">
        <v>861</v>
      </c>
      <c r="C324" s="235" t="s">
        <v>862</v>
      </c>
      <c r="D324" s="383" t="s">
        <v>863</v>
      </c>
      <c r="E324" s="237" t="s">
        <v>142</v>
      </c>
      <c r="F324" s="237" t="s">
        <v>143</v>
      </c>
      <c r="G324" s="237" t="s">
        <v>144</v>
      </c>
      <c r="H324" s="238"/>
      <c r="I324" s="206">
        <v>44562</v>
      </c>
      <c r="J324" s="206">
        <v>47848</v>
      </c>
      <c r="K324" s="239" t="s">
        <v>864</v>
      </c>
      <c r="L324" s="210" t="s">
        <v>595</v>
      </c>
      <c r="M324" s="207" t="s">
        <v>147</v>
      </c>
      <c r="N324" s="246"/>
      <c r="O324" s="200"/>
      <c r="P324" s="200"/>
      <c r="Q324" s="200"/>
      <c r="R324" s="200"/>
      <c r="S324" s="200"/>
      <c r="T324" s="200"/>
      <c r="U324" s="224"/>
      <c r="V324" s="200"/>
      <c r="W324" s="200"/>
      <c r="X324" s="246"/>
      <c r="Y324" s="247" t="s">
        <v>528</v>
      </c>
      <c r="Z324" s="347">
        <f>IF( tblESD[[#This Row],[Κατηγορία]] = "Έργο",  COUNTIF(tblESD[Α/Α Δραστηριότητας],TRIM(tblESD[[#This Row],[Α/Α Δραστηριότητας]]) &amp; ".*"),"")</f>
        <v>5</v>
      </c>
      <c r="AA324" s="346"/>
      <c r="AB324" s="342">
        <v>299</v>
      </c>
      <c r="AC324" s="343"/>
    </row>
    <row r="325" spans="1:29" s="241" customFormat="1" ht="38.25" x14ac:dyDescent="0.25">
      <c r="A325" s="204" t="s">
        <v>148</v>
      </c>
      <c r="B325" s="316" t="s">
        <v>865</v>
      </c>
      <c r="C325" s="215" t="s">
        <v>1206</v>
      </c>
      <c r="D325" s="384"/>
      <c r="E325" s="216" t="s">
        <v>142</v>
      </c>
      <c r="F325" s="216" t="s">
        <v>143</v>
      </c>
      <c r="G325" s="216" t="s">
        <v>980</v>
      </c>
      <c r="H325" s="215" t="s">
        <v>152</v>
      </c>
      <c r="I325" s="203"/>
      <c r="J325" s="203">
        <v>46326</v>
      </c>
      <c r="K325" s="217"/>
      <c r="L325" s="211"/>
      <c r="M325" s="204"/>
      <c r="N325" s="218"/>
      <c r="O325" s="219"/>
      <c r="P325" s="219"/>
      <c r="Q325" s="219"/>
      <c r="R325" s="219"/>
      <c r="S325" s="219"/>
      <c r="T325" s="219"/>
      <c r="U325" s="220"/>
      <c r="V325" s="219"/>
      <c r="W325" s="219"/>
      <c r="X325" s="218"/>
      <c r="Y325" s="221"/>
      <c r="Z325" s="369" t="str">
        <f>IF( tblESD[[#This Row],[Κατηγορία]] = "Έργο",  COUNTIF(tblESD[Α/Α Δραστηριότητας],TRIM(tblESD[[#This Row],[Α/Α Δραστηριότητας]]) &amp; ".*"),"")</f>
        <v/>
      </c>
      <c r="AA325" s="368"/>
      <c r="AB325" s="366">
        <v>300</v>
      </c>
      <c r="AC325" s="240"/>
    </row>
    <row r="326" spans="1:29" s="241" customFormat="1" ht="25.5" x14ac:dyDescent="0.25">
      <c r="A326" s="204" t="s">
        <v>148</v>
      </c>
      <c r="B326" s="316" t="s">
        <v>867</v>
      </c>
      <c r="C326" s="215" t="s">
        <v>1207</v>
      </c>
      <c r="D326" s="384"/>
      <c r="E326" s="216" t="s">
        <v>142</v>
      </c>
      <c r="F326" s="216" t="s">
        <v>143</v>
      </c>
      <c r="G326" s="216" t="s">
        <v>1082</v>
      </c>
      <c r="H326" s="215" t="s">
        <v>152</v>
      </c>
      <c r="I326" s="203"/>
      <c r="J326" s="203">
        <v>46356</v>
      </c>
      <c r="K326" s="217"/>
      <c r="L326" s="211"/>
      <c r="M326" s="204"/>
      <c r="N326" s="218"/>
      <c r="O326" s="219"/>
      <c r="P326" s="219"/>
      <c r="Q326" s="219"/>
      <c r="R326" s="219"/>
      <c r="S326" s="219"/>
      <c r="T326" s="219"/>
      <c r="U326" s="220"/>
      <c r="V326" s="219"/>
      <c r="W326" s="219"/>
      <c r="X326" s="218"/>
      <c r="Y326" s="221"/>
      <c r="Z326" s="369" t="str">
        <f>IF( tblESD[[#This Row],[Κατηγορία]] = "Έργο",  COUNTIF(tblESD[Α/Α Δραστηριότητας],TRIM(tblESD[[#This Row],[Α/Α Δραστηριότητας]]) &amp; ".*"),"")</f>
        <v/>
      </c>
      <c r="AA326" s="368"/>
      <c r="AB326" s="366">
        <v>301</v>
      </c>
      <c r="AC326" s="240"/>
    </row>
    <row r="327" spans="1:29" ht="38.25" x14ac:dyDescent="0.25">
      <c r="A327" s="204" t="s">
        <v>148</v>
      </c>
      <c r="B327" s="316" t="s">
        <v>869</v>
      </c>
      <c r="C327" s="215" t="s">
        <v>866</v>
      </c>
      <c r="D327" s="384"/>
      <c r="E327" s="216" t="s">
        <v>142</v>
      </c>
      <c r="F327" s="216" t="s">
        <v>143</v>
      </c>
      <c r="G327" s="216" t="s">
        <v>634</v>
      </c>
      <c r="H327" s="215" t="s">
        <v>152</v>
      </c>
      <c r="I327" s="203"/>
      <c r="J327" s="203">
        <v>46364</v>
      </c>
      <c r="K327" s="217"/>
      <c r="L327" s="211"/>
      <c r="M327" s="204"/>
      <c r="N327" s="218"/>
      <c r="O327" s="219"/>
      <c r="P327" s="219"/>
      <c r="Q327" s="219"/>
      <c r="R327" s="219"/>
      <c r="S327" s="219"/>
      <c r="T327" s="219"/>
      <c r="U327" s="220"/>
      <c r="V327" s="219"/>
      <c r="W327" s="219"/>
      <c r="X327" s="218"/>
      <c r="Y327" s="221"/>
      <c r="Z327" s="347" t="str">
        <f>IF( tblESD[[#This Row],[Κατηγορία]] = "Έργο",  COUNTIF(tblESD[Α/Α Δραστηριότητας],TRIM(tblESD[[#This Row],[Α/Α Δραστηριότητας]]) &amp; ".*"),"")</f>
        <v/>
      </c>
      <c r="AA327" s="346"/>
      <c r="AB327" s="342">
        <v>302</v>
      </c>
      <c r="AC327" s="343"/>
    </row>
    <row r="328" spans="1:29" ht="38.25" x14ac:dyDescent="0.25">
      <c r="A328" s="204" t="s">
        <v>148</v>
      </c>
      <c r="B328" s="316" t="s">
        <v>1204</v>
      </c>
      <c r="C328" s="215" t="s">
        <v>868</v>
      </c>
      <c r="D328" s="384"/>
      <c r="E328" s="216" t="s">
        <v>142</v>
      </c>
      <c r="F328" s="216" t="s">
        <v>143</v>
      </c>
      <c r="G328" s="216" t="s">
        <v>165</v>
      </c>
      <c r="H328" s="215" t="s">
        <v>152</v>
      </c>
      <c r="I328" s="203"/>
      <c r="J328" s="203">
        <v>46365</v>
      </c>
      <c r="K328" s="217"/>
      <c r="L328" s="211"/>
      <c r="M328" s="204"/>
      <c r="N328" s="218"/>
      <c r="O328" s="219"/>
      <c r="P328" s="219"/>
      <c r="Q328" s="219"/>
      <c r="R328" s="219"/>
      <c r="S328" s="219"/>
      <c r="T328" s="219"/>
      <c r="U328" s="220"/>
      <c r="V328" s="219"/>
      <c r="W328" s="219"/>
      <c r="X328" s="218"/>
      <c r="Y328" s="221"/>
      <c r="Z328" s="347" t="str">
        <f>IF( tblESD[[#This Row],[Κατηγορία]] = "Έργο",  COUNTIF(tblESD[Α/Α Δραστηριότητας],TRIM(tblESD[[#This Row],[Α/Α Δραστηριότητας]]) &amp; ".*"),"")</f>
        <v/>
      </c>
      <c r="AA328" s="346"/>
      <c r="AB328" s="342"/>
      <c r="AC328" s="343"/>
    </row>
    <row r="329" spans="1:29" ht="38.25" x14ac:dyDescent="0.25">
      <c r="A329" s="204" t="s">
        <v>148</v>
      </c>
      <c r="B329" s="316" t="s">
        <v>1205</v>
      </c>
      <c r="C329" s="215" t="s">
        <v>870</v>
      </c>
      <c r="D329" s="384"/>
      <c r="E329" s="216" t="s">
        <v>142</v>
      </c>
      <c r="F329" s="216" t="s">
        <v>143</v>
      </c>
      <c r="G329" s="216" t="s">
        <v>1009</v>
      </c>
      <c r="H329" s="215" t="s">
        <v>152</v>
      </c>
      <c r="I329" s="203"/>
      <c r="J329" s="203">
        <v>46366</v>
      </c>
      <c r="K329" s="217"/>
      <c r="L329" s="211"/>
      <c r="M329" s="204"/>
      <c r="N329" s="218"/>
      <c r="O329" s="219"/>
      <c r="P329" s="219"/>
      <c r="Q329" s="219"/>
      <c r="R329" s="219"/>
      <c r="S329" s="219"/>
      <c r="T329" s="219"/>
      <c r="U329" s="220"/>
      <c r="V329" s="219"/>
      <c r="W329" s="219"/>
      <c r="X329" s="218"/>
      <c r="Y329" s="221"/>
      <c r="Z329" s="347" t="str">
        <f>IF( tblESD[[#This Row],[Κατηγορία]] = "Έργο",  COUNTIF(tblESD[Α/Α Δραστηριότητας],TRIM(tblESD[[#This Row],[Α/Α Δραστηριότητας]]) &amp; ".*"),"")</f>
        <v/>
      </c>
      <c r="AA329" s="346"/>
      <c r="AB329" s="342"/>
      <c r="AC329" s="343"/>
    </row>
    <row r="330" spans="1:29" ht="25.5" x14ac:dyDescent="0.25">
      <c r="A330" s="314" t="s">
        <v>134</v>
      </c>
      <c r="B330" s="315" t="s">
        <v>871</v>
      </c>
      <c r="C330" s="227" t="s">
        <v>872</v>
      </c>
      <c r="D330" s="381" t="s">
        <v>873</v>
      </c>
      <c r="E330" s="228"/>
      <c r="F330" s="228"/>
      <c r="G330" s="228"/>
      <c r="H330" s="229"/>
      <c r="I330" s="230"/>
      <c r="J330" s="230"/>
      <c r="K330" s="231"/>
      <c r="L330" s="232" t="s">
        <v>874</v>
      </c>
      <c r="M330" s="214"/>
      <c r="N330" s="243"/>
      <c r="O330" s="233"/>
      <c r="P330" s="233"/>
      <c r="Q330" s="233"/>
      <c r="R330" s="233"/>
      <c r="S330" s="233"/>
      <c r="T330" s="233"/>
      <c r="U330" s="234"/>
      <c r="V330" s="233"/>
      <c r="W330" s="233"/>
      <c r="X330" s="243"/>
      <c r="Y330" s="244"/>
      <c r="Z330" s="347" t="str">
        <f>IF( tblESD[[#This Row],[Κατηγορία]] = "Έργο",  COUNTIF(tblESD[Α/Α Δραστηριότητας],TRIM(tblESD[[#This Row],[Α/Α Δραστηριότητας]]) &amp; ".*"),"")</f>
        <v/>
      </c>
      <c r="AA330" s="346"/>
      <c r="AB330" s="342">
        <v>303</v>
      </c>
      <c r="AC330" s="343"/>
    </row>
    <row r="331" spans="1:29" ht="102" x14ac:dyDescent="0.25">
      <c r="A331" s="269" t="s">
        <v>138</v>
      </c>
      <c r="B331" s="251" t="s">
        <v>875</v>
      </c>
      <c r="C331" s="235" t="s">
        <v>876</v>
      </c>
      <c r="D331" s="383" t="s">
        <v>1296</v>
      </c>
      <c r="E331" s="237" t="s">
        <v>142</v>
      </c>
      <c r="F331" s="237" t="s">
        <v>123</v>
      </c>
      <c r="G331" s="237" t="s">
        <v>144</v>
      </c>
      <c r="H331" s="238"/>
      <c r="I331" s="206">
        <v>45658</v>
      </c>
      <c r="J331" s="206">
        <v>47848</v>
      </c>
      <c r="K331" s="239"/>
      <c r="L331" s="210" t="s">
        <v>874</v>
      </c>
      <c r="M331" s="207" t="s">
        <v>147</v>
      </c>
      <c r="N331" s="246"/>
      <c r="O331" s="200"/>
      <c r="P331" s="200"/>
      <c r="Q331" s="200"/>
      <c r="R331" s="200"/>
      <c r="S331" s="200"/>
      <c r="T331" s="200"/>
      <c r="U331" s="224"/>
      <c r="V331" s="200"/>
      <c r="W331" s="200"/>
      <c r="X331" s="246"/>
      <c r="Y331" s="247"/>
      <c r="Z331" s="347">
        <f>IF( tblESD[[#This Row],[Κατηγορία]] = "Έργο",  COUNTIF(tblESD[Α/Α Δραστηριότητας],TRIM(tblESD[[#This Row],[Α/Α Δραστηριότητας]]) &amp; ".*"),"")</f>
        <v>2</v>
      </c>
      <c r="AA331" s="346"/>
      <c r="AB331" s="342">
        <v>304</v>
      </c>
      <c r="AC331" s="343"/>
    </row>
    <row r="332" spans="1:29" s="241" customFormat="1" ht="25.5" x14ac:dyDescent="0.25">
      <c r="A332" s="204" t="s">
        <v>148</v>
      </c>
      <c r="B332" s="316" t="s">
        <v>1263</v>
      </c>
      <c r="C332" s="215" t="s">
        <v>1265</v>
      </c>
      <c r="D332" s="384"/>
      <c r="E332" s="216" t="s">
        <v>142</v>
      </c>
      <c r="F332" s="216" t="s">
        <v>123</v>
      </c>
      <c r="G332" s="216" t="s">
        <v>123</v>
      </c>
      <c r="H332" s="215" t="s">
        <v>152</v>
      </c>
      <c r="I332" s="203"/>
      <c r="J332" s="203">
        <v>46356</v>
      </c>
      <c r="K332" s="217"/>
      <c r="L332" s="211"/>
      <c r="M332" s="204"/>
      <c r="N332" s="218"/>
      <c r="O332" s="219"/>
      <c r="P332" s="219"/>
      <c r="Q332" s="219"/>
      <c r="R332" s="219"/>
      <c r="S332" s="219"/>
      <c r="T332" s="219"/>
      <c r="U332" s="220"/>
      <c r="V332" s="219"/>
      <c r="W332" s="219"/>
      <c r="X332" s="218"/>
      <c r="Y332" s="221"/>
      <c r="Z332" s="369" t="e">
        <f>IF( [2]!tblESD[[#This Row],[Κατηγορία]] = "Έργο",  COUNTIF([2]!tblESD[Α/Α Δραστηριότητας],TRIM([2]!tblESD[[#This Row],[Α/Α Δραστηριότητας]]) &amp; ".*"),"")</f>
        <v>#REF!</v>
      </c>
      <c r="AA332" s="368"/>
      <c r="AB332" s="366"/>
      <c r="AC332" s="240"/>
    </row>
    <row r="333" spans="1:29" s="241" customFormat="1" ht="25.5" x14ac:dyDescent="0.25">
      <c r="A333" s="204" t="s">
        <v>148</v>
      </c>
      <c r="B333" s="316" t="s">
        <v>1264</v>
      </c>
      <c r="C333" s="215" t="s">
        <v>1266</v>
      </c>
      <c r="D333" s="384"/>
      <c r="E333" s="216" t="s">
        <v>142</v>
      </c>
      <c r="F333" s="216" t="s">
        <v>123</v>
      </c>
      <c r="G333" s="216" t="s">
        <v>123</v>
      </c>
      <c r="H333" s="215" t="s">
        <v>152</v>
      </c>
      <c r="I333" s="203"/>
      <c r="J333" s="203">
        <v>46371</v>
      </c>
      <c r="K333" s="217"/>
      <c r="L333" s="211"/>
      <c r="M333" s="204"/>
      <c r="N333" s="218"/>
      <c r="O333" s="219"/>
      <c r="P333" s="219"/>
      <c r="Q333" s="219"/>
      <c r="R333" s="219"/>
      <c r="S333" s="219"/>
      <c r="T333" s="219"/>
      <c r="U333" s="220"/>
      <c r="V333" s="219"/>
      <c r="W333" s="219"/>
      <c r="X333" s="218"/>
      <c r="Y333" s="221"/>
      <c r="Z333" s="369" t="e">
        <f>IF( [2]!tblESD[[#This Row],[Κατηγορία]] = "Έργο",  COUNTIF([2]!tblESD[Α/Α Δραστηριότητας],TRIM([2]!tblESD[[#This Row],[Α/Α Δραστηριότητας]]) &amp; ".*"),"")</f>
        <v>#REF!</v>
      </c>
      <c r="AA333" s="368"/>
      <c r="AB333" s="366"/>
      <c r="AC333" s="240"/>
    </row>
    <row r="334" spans="1:29" ht="38.25" x14ac:dyDescent="0.25">
      <c r="A334" s="314" t="s">
        <v>134</v>
      </c>
      <c r="B334" s="315" t="s">
        <v>877</v>
      </c>
      <c r="C334" s="227" t="s">
        <v>878</v>
      </c>
      <c r="D334" s="381" t="s">
        <v>879</v>
      </c>
      <c r="E334" s="228"/>
      <c r="F334" s="228"/>
      <c r="G334" s="228"/>
      <c r="H334" s="229"/>
      <c r="I334" s="230"/>
      <c r="J334" s="230"/>
      <c r="K334" s="231"/>
      <c r="L334" s="232" t="s">
        <v>226</v>
      </c>
      <c r="M334" s="214"/>
      <c r="N334" s="243"/>
      <c r="O334" s="233"/>
      <c r="P334" s="233"/>
      <c r="Q334" s="233"/>
      <c r="R334" s="233"/>
      <c r="S334" s="233"/>
      <c r="T334" s="233"/>
      <c r="U334" s="234"/>
      <c r="V334" s="233"/>
      <c r="W334" s="233"/>
      <c r="X334" s="243"/>
      <c r="Y334" s="244"/>
      <c r="Z334" s="347" t="str">
        <f>IF( tblESD[[#This Row],[Κατηγορία]] = "Έργο",  COUNTIF(tblESD[Α/Α Δραστηριότητας],TRIM(tblESD[[#This Row],[Α/Α Δραστηριότητας]]) &amp; ".*"),"")</f>
        <v/>
      </c>
      <c r="AA334" s="346"/>
      <c r="AB334" s="342">
        <v>305</v>
      </c>
      <c r="AC334" s="343"/>
    </row>
    <row r="335" spans="1:29" ht="38.25" x14ac:dyDescent="0.25">
      <c r="A335" s="269" t="s">
        <v>138</v>
      </c>
      <c r="B335" s="251" t="s">
        <v>880</v>
      </c>
      <c r="C335" s="235" t="s">
        <v>881</v>
      </c>
      <c r="D335" s="383" t="s">
        <v>882</v>
      </c>
      <c r="E335" s="237"/>
      <c r="F335" s="237"/>
      <c r="G335" s="237"/>
      <c r="H335" s="238"/>
      <c r="I335" s="206">
        <v>45658</v>
      </c>
      <c r="J335" s="206">
        <v>46387</v>
      </c>
      <c r="K335" s="239"/>
      <c r="L335" s="210" t="s">
        <v>226</v>
      </c>
      <c r="M335" s="207" t="s">
        <v>883</v>
      </c>
      <c r="N335" s="246"/>
      <c r="O335" s="200"/>
      <c r="P335" s="200"/>
      <c r="Q335" s="200"/>
      <c r="R335" s="200"/>
      <c r="S335" s="200"/>
      <c r="T335" s="200"/>
      <c r="U335" s="224"/>
      <c r="V335" s="200"/>
      <c r="W335" s="200"/>
      <c r="X335" s="246"/>
      <c r="Y335" s="247"/>
      <c r="Z335" s="347">
        <f>IF( tblESD[[#This Row],[Κατηγορία]] = "Έργο",  COUNTIF(tblESD[Α/Α Δραστηριότητας],TRIM(tblESD[[#This Row],[Α/Α Δραστηριότητας]]) &amp; ".*"),"")</f>
        <v>0</v>
      </c>
      <c r="AA335" s="346"/>
      <c r="AB335" s="342">
        <v>306</v>
      </c>
      <c r="AC335" s="343"/>
    </row>
    <row r="336" spans="1:29" ht="38.25" x14ac:dyDescent="0.25">
      <c r="A336" s="314" t="s">
        <v>134</v>
      </c>
      <c r="B336" s="315" t="s">
        <v>884</v>
      </c>
      <c r="C336" s="227" t="s">
        <v>885</v>
      </c>
      <c r="D336" s="381" t="s">
        <v>886</v>
      </c>
      <c r="E336" s="228"/>
      <c r="F336" s="228"/>
      <c r="G336" s="228"/>
      <c r="H336" s="229"/>
      <c r="I336" s="230"/>
      <c r="J336" s="230"/>
      <c r="K336" s="231"/>
      <c r="L336" s="232" t="s">
        <v>226</v>
      </c>
      <c r="M336" s="214"/>
      <c r="N336" s="243"/>
      <c r="O336" s="233"/>
      <c r="P336" s="233"/>
      <c r="Q336" s="233"/>
      <c r="R336" s="233"/>
      <c r="S336" s="233"/>
      <c r="T336" s="233"/>
      <c r="U336" s="234"/>
      <c r="V336" s="233"/>
      <c r="W336" s="233"/>
      <c r="X336" s="243"/>
      <c r="Y336" s="244"/>
      <c r="Z336" s="347" t="str">
        <f>IF( tblESD[[#This Row],[Κατηγορία]] = "Έργο",  COUNTIF(tblESD[Α/Α Δραστηριότητας],TRIM(tblESD[[#This Row],[Α/Α Δραστηριότητας]]) &amp; ".*"),"")</f>
        <v/>
      </c>
      <c r="AA336" s="346"/>
      <c r="AB336" s="342">
        <v>307</v>
      </c>
      <c r="AC336" s="343"/>
    </row>
    <row r="337" spans="1:29" ht="165.75" x14ac:dyDescent="0.25">
      <c r="A337" s="269" t="s">
        <v>138</v>
      </c>
      <c r="B337" s="251" t="s">
        <v>887</v>
      </c>
      <c r="C337" s="235" t="s">
        <v>888</v>
      </c>
      <c r="D337" s="383" t="s">
        <v>889</v>
      </c>
      <c r="E337" s="237"/>
      <c r="F337" s="237"/>
      <c r="G337" s="237"/>
      <c r="H337" s="238"/>
      <c r="I337" s="206">
        <v>45658</v>
      </c>
      <c r="J337" s="206">
        <v>46387</v>
      </c>
      <c r="K337" s="239"/>
      <c r="L337" s="210" t="s">
        <v>226</v>
      </c>
      <c r="M337" s="207" t="s">
        <v>883</v>
      </c>
      <c r="N337" s="246"/>
      <c r="O337" s="200"/>
      <c r="P337" s="200"/>
      <c r="Q337" s="200"/>
      <c r="R337" s="200"/>
      <c r="S337" s="200"/>
      <c r="T337" s="200"/>
      <c r="U337" s="224"/>
      <c r="V337" s="200"/>
      <c r="W337" s="200"/>
      <c r="X337" s="246"/>
      <c r="Y337" s="247"/>
      <c r="Z337" s="347">
        <f>IF( tblESD[[#This Row],[Κατηγορία]] = "Έργο",  COUNTIF(tblESD[Α/Α Δραστηριότητας],TRIM(tblESD[[#This Row],[Α/Α Δραστηριότητας]]) &amp; ".*"),"")</f>
        <v>0</v>
      </c>
      <c r="AA337" s="346"/>
      <c r="AB337" s="342">
        <v>308</v>
      </c>
      <c r="AC337" s="343"/>
    </row>
    <row r="338" spans="1:29" ht="76.5" x14ac:dyDescent="0.25">
      <c r="A338" s="269" t="s">
        <v>138</v>
      </c>
      <c r="B338" s="251" t="s">
        <v>890</v>
      </c>
      <c r="C338" s="235" t="s">
        <v>891</v>
      </c>
      <c r="D338" s="383" t="s">
        <v>892</v>
      </c>
      <c r="E338" s="237"/>
      <c r="F338" s="237"/>
      <c r="G338" s="237"/>
      <c r="H338" s="238"/>
      <c r="I338" s="206">
        <v>45658</v>
      </c>
      <c r="J338" s="206">
        <v>46387</v>
      </c>
      <c r="K338" s="239"/>
      <c r="L338" s="210" t="s">
        <v>226</v>
      </c>
      <c r="M338" s="207" t="s">
        <v>883</v>
      </c>
      <c r="N338" s="246"/>
      <c r="O338" s="200"/>
      <c r="P338" s="200"/>
      <c r="Q338" s="200"/>
      <c r="R338" s="200"/>
      <c r="S338" s="200"/>
      <c r="T338" s="200"/>
      <c r="U338" s="224"/>
      <c r="V338" s="200"/>
      <c r="W338" s="200"/>
      <c r="X338" s="246"/>
      <c r="Y338" s="247"/>
      <c r="Z338" s="347">
        <f>IF( tblESD[[#This Row],[Κατηγορία]] = "Έργο",  COUNTIF(tblESD[Α/Α Δραστηριότητας],TRIM(tblESD[[#This Row],[Α/Α Δραστηριότητας]]) &amp; ".*"),"")</f>
        <v>0</v>
      </c>
      <c r="AA338" s="346"/>
      <c r="AB338" s="342">
        <v>309</v>
      </c>
      <c r="AC338" s="343"/>
    </row>
    <row r="339" spans="1:29" x14ac:dyDescent="0.25">
      <c r="A339" s="257"/>
      <c r="B339" s="258"/>
      <c r="C339" s="257"/>
      <c r="D339" s="350"/>
      <c r="E339" s="350"/>
      <c r="F339" s="351"/>
      <c r="G339" s="350"/>
      <c r="H339" s="350"/>
      <c r="I339" s="257"/>
      <c r="J339" s="257"/>
      <c r="K339" s="350"/>
      <c r="L339" s="350"/>
      <c r="M339" s="257"/>
      <c r="N339" s="350"/>
      <c r="O339" s="350"/>
      <c r="P339" s="350"/>
      <c r="Q339" s="350"/>
      <c r="R339" s="350"/>
      <c r="S339" s="350"/>
      <c r="T339" s="350"/>
      <c r="U339" s="350"/>
      <c r="V339" s="350"/>
      <c r="W339" s="350"/>
      <c r="X339" s="352"/>
      <c r="Y339" s="352"/>
      <c r="Z339" s="353"/>
      <c r="AA339" s="354"/>
      <c r="AB339" s="348"/>
      <c r="AC339" s="343"/>
    </row>
    <row r="340" spans="1:29" x14ac:dyDescent="0.25">
      <c r="D340" s="355"/>
      <c r="E340" s="355"/>
      <c r="F340" s="356"/>
      <c r="G340" s="355"/>
      <c r="H340" s="355"/>
      <c r="K340" s="355"/>
      <c r="L340" s="355"/>
      <c r="N340" s="355"/>
      <c r="O340" s="355"/>
      <c r="P340" s="355"/>
      <c r="Q340" s="355"/>
      <c r="R340" s="355"/>
      <c r="S340" s="355"/>
      <c r="T340" s="355"/>
      <c r="U340" s="355"/>
      <c r="V340" s="355"/>
      <c r="W340" s="355"/>
      <c r="X340" s="348"/>
      <c r="Y340" s="348"/>
      <c r="Z340" s="353"/>
      <c r="AA340" s="354"/>
      <c r="AB340" s="348"/>
      <c r="AC340" s="343"/>
    </row>
    <row r="341" spans="1:29" x14ac:dyDescent="0.25">
      <c r="D341" s="355"/>
      <c r="E341" s="355"/>
      <c r="F341" s="356"/>
      <c r="G341" s="355"/>
      <c r="H341" s="355"/>
      <c r="K341" s="355"/>
      <c r="L341" s="355"/>
      <c r="N341" s="355"/>
      <c r="O341" s="355"/>
      <c r="P341" s="355"/>
      <c r="Q341" s="355"/>
      <c r="R341" s="355"/>
      <c r="S341" s="355"/>
      <c r="T341" s="355"/>
      <c r="U341" s="355"/>
      <c r="V341" s="355"/>
      <c r="W341" s="355"/>
      <c r="X341" s="348"/>
      <c r="Y341" s="348"/>
      <c r="Z341" s="353"/>
      <c r="AA341" s="354"/>
      <c r="AB341" s="348"/>
      <c r="AC341" s="343"/>
    </row>
    <row r="342" spans="1:29" x14ac:dyDescent="0.25">
      <c r="D342" s="355"/>
      <c r="E342" s="355"/>
      <c r="F342" s="356"/>
      <c r="G342" s="355"/>
      <c r="H342" s="355"/>
      <c r="K342" s="355"/>
      <c r="L342" s="355"/>
      <c r="N342" s="355"/>
      <c r="O342" s="355"/>
      <c r="P342" s="355"/>
      <c r="Q342" s="355"/>
      <c r="R342" s="355"/>
      <c r="S342" s="355"/>
      <c r="T342" s="355"/>
      <c r="U342" s="355"/>
      <c r="V342" s="355"/>
      <c r="W342" s="355"/>
      <c r="X342" s="348"/>
      <c r="Y342" s="348"/>
      <c r="Z342" s="353"/>
      <c r="AA342" s="354"/>
      <c r="AB342" s="348"/>
      <c r="AC342" s="343"/>
    </row>
    <row r="343" spans="1:29" x14ac:dyDescent="0.25">
      <c r="D343" s="355"/>
      <c r="E343" s="355"/>
      <c r="F343" s="356"/>
      <c r="G343" s="355"/>
      <c r="H343" s="355"/>
      <c r="K343" s="355"/>
      <c r="L343" s="355"/>
      <c r="N343" s="355"/>
      <c r="O343" s="355"/>
      <c r="P343" s="355"/>
      <c r="Q343" s="355"/>
      <c r="R343" s="355"/>
      <c r="S343" s="355"/>
      <c r="T343" s="355"/>
      <c r="U343" s="355"/>
      <c r="V343" s="355"/>
      <c r="W343" s="355"/>
      <c r="X343" s="348"/>
      <c r="Y343" s="348"/>
      <c r="Z343" s="353"/>
      <c r="AA343" s="354"/>
      <c r="AB343" s="348"/>
      <c r="AC343" s="343"/>
    </row>
    <row r="344" spans="1:29" x14ac:dyDescent="0.25">
      <c r="D344" s="355"/>
      <c r="E344" s="355"/>
      <c r="F344" s="356"/>
      <c r="G344" s="355"/>
      <c r="H344" s="355"/>
      <c r="K344" s="355"/>
      <c r="L344" s="355"/>
      <c r="N344" s="355"/>
      <c r="O344" s="355"/>
      <c r="P344" s="355"/>
      <c r="Q344" s="355"/>
      <c r="R344" s="355"/>
      <c r="S344" s="355"/>
      <c r="T344" s="355"/>
      <c r="U344" s="355"/>
      <c r="V344" s="355"/>
      <c r="W344" s="355"/>
      <c r="X344" s="348"/>
      <c r="Y344" s="348"/>
      <c r="Z344" s="353"/>
      <c r="AA344" s="354"/>
      <c r="AB344" s="348"/>
      <c r="AC344" s="343"/>
    </row>
    <row r="345" spans="1:29" x14ac:dyDescent="0.25">
      <c r="D345" s="355"/>
      <c r="E345" s="355"/>
      <c r="F345" s="356"/>
      <c r="G345" s="355"/>
      <c r="H345" s="355"/>
      <c r="K345" s="355"/>
      <c r="L345" s="355"/>
      <c r="N345" s="355"/>
      <c r="O345" s="355"/>
      <c r="P345" s="355"/>
      <c r="Q345" s="355"/>
      <c r="R345" s="355"/>
      <c r="S345" s="355"/>
      <c r="T345" s="355"/>
      <c r="U345" s="355"/>
      <c r="V345" s="355"/>
      <c r="W345" s="355"/>
      <c r="X345" s="348"/>
      <c r="Y345" s="348"/>
      <c r="Z345" s="353"/>
      <c r="AA345" s="354"/>
      <c r="AB345" s="348"/>
      <c r="AC345" s="343"/>
    </row>
    <row r="346" spans="1:29" x14ac:dyDescent="0.25">
      <c r="D346" s="355"/>
      <c r="E346" s="355"/>
      <c r="F346" s="356"/>
      <c r="G346" s="355"/>
      <c r="H346" s="355"/>
      <c r="K346" s="355"/>
      <c r="L346" s="355"/>
      <c r="N346" s="355"/>
      <c r="O346" s="355"/>
      <c r="P346" s="355"/>
      <c r="Q346" s="355"/>
      <c r="R346" s="355"/>
      <c r="S346" s="355"/>
      <c r="T346" s="355"/>
      <c r="U346" s="355"/>
      <c r="V346" s="355"/>
      <c r="W346" s="355"/>
      <c r="X346" s="348"/>
      <c r="Y346" s="348"/>
      <c r="Z346" s="353"/>
      <c r="AA346" s="354"/>
      <c r="AB346" s="348"/>
      <c r="AC346" s="343"/>
    </row>
    <row r="347" spans="1:29" x14ac:dyDescent="0.25">
      <c r="D347" s="355"/>
      <c r="E347" s="355"/>
      <c r="F347" s="356"/>
      <c r="G347" s="355"/>
      <c r="H347" s="355"/>
      <c r="K347" s="355"/>
      <c r="L347" s="355"/>
      <c r="N347" s="355"/>
      <c r="O347" s="355"/>
      <c r="P347" s="355"/>
      <c r="Q347" s="355"/>
      <c r="R347" s="355"/>
      <c r="S347" s="355"/>
      <c r="T347" s="355"/>
      <c r="U347" s="355"/>
      <c r="V347" s="355"/>
      <c r="W347" s="355"/>
      <c r="X347" s="348"/>
      <c r="Y347" s="348"/>
      <c r="Z347" s="353"/>
      <c r="AA347" s="354"/>
      <c r="AB347" s="348"/>
      <c r="AC347" s="343"/>
    </row>
    <row r="348" spans="1:29" x14ac:dyDescent="0.25">
      <c r="D348" s="355"/>
      <c r="E348" s="355"/>
      <c r="F348" s="356"/>
      <c r="G348" s="355"/>
      <c r="H348" s="355"/>
      <c r="K348" s="355"/>
      <c r="L348" s="355"/>
      <c r="N348" s="355"/>
      <c r="O348" s="355"/>
      <c r="P348" s="355"/>
      <c r="Q348" s="355"/>
      <c r="R348" s="355"/>
      <c r="S348" s="355"/>
      <c r="T348" s="355"/>
      <c r="U348" s="355"/>
      <c r="V348" s="355"/>
      <c r="W348" s="355"/>
      <c r="X348" s="348"/>
      <c r="Y348" s="348"/>
      <c r="Z348" s="353"/>
      <c r="AA348" s="354"/>
      <c r="AB348" s="348"/>
      <c r="AC348" s="343"/>
    </row>
    <row r="349" spans="1:29" x14ac:dyDescent="0.25">
      <c r="D349" s="355"/>
      <c r="E349" s="355"/>
      <c r="F349" s="356"/>
      <c r="G349" s="355"/>
      <c r="H349" s="355"/>
      <c r="K349" s="355"/>
      <c r="L349" s="355"/>
      <c r="N349" s="355"/>
      <c r="O349" s="355"/>
      <c r="P349" s="355"/>
      <c r="Q349" s="355"/>
      <c r="R349" s="355"/>
      <c r="S349" s="355"/>
      <c r="T349" s="355"/>
      <c r="U349" s="355"/>
      <c r="V349" s="355"/>
      <c r="W349" s="355"/>
      <c r="X349" s="348"/>
      <c r="Y349" s="348"/>
      <c r="Z349" s="353"/>
      <c r="AA349" s="354"/>
      <c r="AB349" s="348"/>
      <c r="AC349" s="343"/>
    </row>
    <row r="350" spans="1:29" x14ac:dyDescent="0.25">
      <c r="D350" s="355"/>
      <c r="E350" s="355"/>
      <c r="F350" s="356"/>
      <c r="G350" s="355"/>
      <c r="H350" s="355"/>
      <c r="K350" s="355"/>
      <c r="L350" s="355"/>
      <c r="N350" s="355"/>
      <c r="O350" s="355"/>
      <c r="P350" s="355"/>
      <c r="Q350" s="355"/>
      <c r="R350" s="355"/>
      <c r="S350" s="355"/>
      <c r="T350" s="355"/>
      <c r="U350" s="355"/>
      <c r="V350" s="355"/>
      <c r="W350" s="355"/>
      <c r="X350" s="348"/>
      <c r="Y350" s="348"/>
      <c r="Z350" s="353"/>
      <c r="AA350" s="354"/>
      <c r="AB350" s="348"/>
      <c r="AC350" s="343"/>
    </row>
    <row r="351" spans="1:29" x14ac:dyDescent="0.25">
      <c r="D351" s="355"/>
      <c r="E351" s="355"/>
      <c r="F351" s="356"/>
      <c r="G351" s="355"/>
      <c r="H351" s="355"/>
      <c r="K351" s="355"/>
      <c r="L351" s="355"/>
      <c r="N351" s="355"/>
      <c r="O351" s="355"/>
      <c r="P351" s="355"/>
      <c r="Q351" s="355"/>
      <c r="R351" s="355"/>
      <c r="S351" s="355"/>
      <c r="T351" s="355"/>
      <c r="U351" s="355"/>
      <c r="V351" s="355"/>
      <c r="W351" s="355"/>
      <c r="X351" s="348"/>
      <c r="Y351" s="348"/>
      <c r="Z351" s="353"/>
      <c r="AA351" s="354"/>
      <c r="AB351" s="348"/>
      <c r="AC351" s="343"/>
    </row>
    <row r="352" spans="1:29" x14ac:dyDescent="0.25">
      <c r="D352" s="355"/>
      <c r="E352" s="355"/>
      <c r="F352" s="356"/>
      <c r="G352" s="355"/>
      <c r="H352" s="355"/>
      <c r="K352" s="355"/>
      <c r="L352" s="355"/>
      <c r="N352" s="355"/>
      <c r="O352" s="355"/>
      <c r="P352" s="355"/>
      <c r="Q352" s="355"/>
      <c r="R352" s="355"/>
      <c r="S352" s="355"/>
      <c r="T352" s="355"/>
      <c r="U352" s="355"/>
      <c r="V352" s="355"/>
      <c r="W352" s="355"/>
      <c r="X352" s="348"/>
      <c r="Y352" s="348"/>
      <c r="Z352" s="353"/>
      <c r="AA352" s="354"/>
      <c r="AB352" s="348"/>
      <c r="AC352" s="343"/>
    </row>
    <row r="353" spans="4:29" x14ac:dyDescent="0.25">
      <c r="D353" s="355"/>
      <c r="E353" s="355"/>
      <c r="F353" s="356"/>
      <c r="G353" s="355"/>
      <c r="H353" s="355"/>
      <c r="K353" s="355"/>
      <c r="L353" s="355"/>
      <c r="N353" s="355"/>
      <c r="O353" s="355"/>
      <c r="P353" s="355"/>
      <c r="Q353" s="355"/>
      <c r="R353" s="355"/>
      <c r="S353" s="355"/>
      <c r="T353" s="355"/>
      <c r="U353" s="355"/>
      <c r="V353" s="355"/>
      <c r="W353" s="355"/>
      <c r="X353" s="348"/>
      <c r="Y353" s="348"/>
      <c r="Z353" s="353"/>
      <c r="AA353" s="354"/>
      <c r="AB353" s="348"/>
      <c r="AC353" s="343"/>
    </row>
    <row r="354" spans="4:29" x14ac:dyDescent="0.25">
      <c r="D354" s="355"/>
      <c r="E354" s="355"/>
      <c r="F354" s="356"/>
      <c r="G354" s="355"/>
      <c r="H354" s="355"/>
      <c r="K354" s="355"/>
      <c r="L354" s="355"/>
      <c r="N354" s="355"/>
      <c r="O354" s="355"/>
      <c r="P354" s="355"/>
      <c r="Q354" s="355"/>
      <c r="R354" s="355"/>
      <c r="S354" s="355"/>
      <c r="T354" s="355"/>
      <c r="U354" s="355"/>
      <c r="V354" s="355"/>
      <c r="W354" s="355"/>
      <c r="X354" s="348"/>
      <c r="Y354" s="348"/>
      <c r="Z354" s="353"/>
      <c r="AA354" s="354"/>
      <c r="AB354" s="348"/>
      <c r="AC354" s="343"/>
    </row>
    <row r="355" spans="4:29" x14ac:dyDescent="0.25">
      <c r="D355" s="355"/>
      <c r="E355" s="355"/>
      <c r="F355" s="356"/>
      <c r="G355" s="355"/>
      <c r="H355" s="355"/>
      <c r="K355" s="355"/>
      <c r="L355" s="355"/>
      <c r="N355" s="355"/>
      <c r="O355" s="355"/>
      <c r="P355" s="355"/>
      <c r="Q355" s="355"/>
      <c r="R355" s="355"/>
      <c r="S355" s="355"/>
      <c r="T355" s="355"/>
      <c r="U355" s="355"/>
      <c r="V355" s="355"/>
      <c r="W355" s="355"/>
      <c r="X355" s="348"/>
      <c r="Y355" s="348"/>
      <c r="Z355" s="353"/>
      <c r="AA355" s="354"/>
      <c r="AB355" s="348"/>
      <c r="AC355" s="343"/>
    </row>
    <row r="356" spans="4:29" x14ac:dyDescent="0.25">
      <c r="D356" s="355"/>
      <c r="E356" s="355"/>
      <c r="F356" s="356"/>
      <c r="G356" s="355"/>
      <c r="H356" s="355"/>
      <c r="K356" s="355"/>
      <c r="L356" s="355"/>
      <c r="N356" s="355"/>
      <c r="O356" s="355"/>
      <c r="P356" s="355"/>
      <c r="Q356" s="355"/>
      <c r="R356" s="355"/>
      <c r="S356" s="355"/>
      <c r="T356" s="355"/>
      <c r="U356" s="355"/>
      <c r="V356" s="355"/>
      <c r="W356" s="355"/>
      <c r="X356" s="348"/>
      <c r="Y356" s="348"/>
      <c r="Z356" s="353"/>
      <c r="AA356" s="354"/>
      <c r="AB356" s="348"/>
      <c r="AC356" s="343"/>
    </row>
    <row r="357" spans="4:29" x14ac:dyDescent="0.25">
      <c r="D357" s="355"/>
      <c r="E357" s="355"/>
      <c r="F357" s="356"/>
      <c r="G357" s="355"/>
      <c r="H357" s="355"/>
      <c r="K357" s="355"/>
      <c r="L357" s="355"/>
      <c r="N357" s="355"/>
      <c r="O357" s="355"/>
      <c r="P357" s="355"/>
      <c r="Q357" s="355"/>
      <c r="R357" s="355"/>
      <c r="S357" s="355"/>
      <c r="T357" s="355"/>
      <c r="U357" s="355"/>
      <c r="V357" s="355"/>
      <c r="W357" s="355"/>
      <c r="X357" s="348"/>
      <c r="Y357" s="348"/>
      <c r="Z357" s="353"/>
      <c r="AA357" s="354"/>
      <c r="AB357" s="348"/>
      <c r="AC357" s="343"/>
    </row>
    <row r="358" spans="4:29" x14ac:dyDescent="0.25">
      <c r="D358" s="355"/>
      <c r="E358" s="355"/>
      <c r="F358" s="356"/>
      <c r="G358" s="355"/>
      <c r="H358" s="355"/>
      <c r="K358" s="355"/>
      <c r="L358" s="355"/>
      <c r="N358" s="355"/>
      <c r="O358" s="355"/>
      <c r="P358" s="355"/>
      <c r="Q358" s="355"/>
      <c r="R358" s="355"/>
      <c r="S358" s="355"/>
      <c r="T358" s="355"/>
      <c r="U358" s="355"/>
      <c r="V358" s="355"/>
      <c r="W358" s="355"/>
      <c r="X358" s="348"/>
      <c r="Y358" s="348"/>
      <c r="Z358" s="353"/>
      <c r="AA358" s="354"/>
      <c r="AB358" s="348"/>
      <c r="AC358" s="343"/>
    </row>
    <row r="359" spans="4:29" x14ac:dyDescent="0.25">
      <c r="D359" s="355"/>
      <c r="E359" s="355"/>
      <c r="F359" s="356"/>
      <c r="G359" s="355"/>
      <c r="H359" s="355"/>
      <c r="K359" s="355"/>
      <c r="L359" s="355"/>
      <c r="N359" s="355"/>
      <c r="O359" s="355"/>
      <c r="P359" s="355"/>
      <c r="Q359" s="355"/>
      <c r="R359" s="355"/>
      <c r="S359" s="355"/>
      <c r="T359" s="355"/>
      <c r="U359" s="355"/>
      <c r="V359" s="355"/>
      <c r="W359" s="355"/>
      <c r="X359" s="348"/>
      <c r="Y359" s="348"/>
      <c r="Z359" s="353"/>
      <c r="AA359" s="354"/>
      <c r="AB359" s="348"/>
      <c r="AC359" s="343"/>
    </row>
    <row r="360" spans="4:29" x14ac:dyDescent="0.25">
      <c r="D360" s="355"/>
      <c r="E360" s="355"/>
      <c r="F360" s="356"/>
      <c r="G360" s="355"/>
      <c r="H360" s="355"/>
      <c r="K360" s="355"/>
      <c r="L360" s="355"/>
      <c r="N360" s="355"/>
      <c r="O360" s="355"/>
      <c r="P360" s="355"/>
      <c r="Q360" s="355"/>
      <c r="R360" s="355"/>
      <c r="S360" s="355"/>
      <c r="T360" s="355"/>
      <c r="U360" s="355"/>
      <c r="V360" s="355"/>
      <c r="W360" s="355"/>
      <c r="X360" s="348"/>
      <c r="Y360" s="348"/>
      <c r="Z360" s="353"/>
      <c r="AA360" s="354"/>
      <c r="AB360" s="348"/>
      <c r="AC360" s="343"/>
    </row>
    <row r="361" spans="4:29" x14ac:dyDescent="0.25">
      <c r="D361" s="355"/>
      <c r="E361" s="355"/>
      <c r="F361" s="356"/>
      <c r="G361" s="355"/>
      <c r="H361" s="355"/>
      <c r="K361" s="355"/>
      <c r="L361" s="355"/>
      <c r="N361" s="355"/>
      <c r="O361" s="355"/>
      <c r="P361" s="355"/>
      <c r="Q361" s="355"/>
      <c r="R361" s="355"/>
      <c r="S361" s="355"/>
      <c r="T361" s="355"/>
      <c r="U361" s="355"/>
      <c r="V361" s="355"/>
      <c r="W361" s="355"/>
      <c r="X361" s="348"/>
      <c r="Y361" s="348"/>
      <c r="Z361" s="353"/>
      <c r="AA361" s="354"/>
      <c r="AB361" s="348"/>
      <c r="AC361" s="343"/>
    </row>
    <row r="362" spans="4:29" x14ac:dyDescent="0.25">
      <c r="D362" s="355"/>
      <c r="E362" s="355"/>
      <c r="F362" s="356"/>
      <c r="G362" s="355"/>
      <c r="H362" s="355"/>
      <c r="K362" s="355"/>
      <c r="L362" s="355"/>
      <c r="N362" s="355"/>
      <c r="O362" s="355"/>
      <c r="P362" s="355"/>
      <c r="Q362" s="355"/>
      <c r="R362" s="355"/>
      <c r="S362" s="355"/>
      <c r="T362" s="355"/>
      <c r="U362" s="355"/>
      <c r="V362" s="355"/>
      <c r="W362" s="355"/>
      <c r="X362" s="348"/>
      <c r="Y362" s="348"/>
      <c r="Z362" s="353"/>
      <c r="AA362" s="354"/>
      <c r="AB362" s="348"/>
      <c r="AC362" s="343"/>
    </row>
    <row r="363" spans="4:29" x14ac:dyDescent="0.25">
      <c r="D363" s="355"/>
      <c r="E363" s="355"/>
      <c r="F363" s="356"/>
      <c r="G363" s="355"/>
      <c r="H363" s="355"/>
      <c r="K363" s="355"/>
      <c r="L363" s="355"/>
      <c r="N363" s="355"/>
      <c r="O363" s="355"/>
      <c r="P363" s="355"/>
      <c r="Q363" s="355"/>
      <c r="R363" s="355"/>
      <c r="S363" s="355"/>
      <c r="T363" s="355"/>
      <c r="U363" s="355"/>
      <c r="V363" s="355"/>
      <c r="W363" s="355"/>
      <c r="X363" s="348"/>
      <c r="Y363" s="348"/>
      <c r="Z363" s="353"/>
      <c r="AA363" s="354"/>
      <c r="AB363" s="348"/>
      <c r="AC363" s="343"/>
    </row>
    <row r="364" spans="4:29" x14ac:dyDescent="0.25">
      <c r="D364" s="355"/>
      <c r="E364" s="355"/>
      <c r="F364" s="356"/>
      <c r="G364" s="355"/>
      <c r="H364" s="355"/>
      <c r="K364" s="355"/>
      <c r="L364" s="355"/>
      <c r="N364" s="355"/>
      <c r="O364" s="355"/>
      <c r="P364" s="355"/>
      <c r="Q364" s="355"/>
      <c r="R364" s="355"/>
      <c r="S364" s="355"/>
      <c r="T364" s="355"/>
      <c r="U364" s="355"/>
      <c r="V364" s="355"/>
      <c r="W364" s="355"/>
      <c r="X364" s="348"/>
      <c r="Y364" s="348"/>
      <c r="Z364" s="353"/>
      <c r="AA364" s="354"/>
      <c r="AB364" s="348"/>
      <c r="AC364" s="343"/>
    </row>
    <row r="365" spans="4:29" x14ac:dyDescent="0.25">
      <c r="D365" s="355"/>
      <c r="E365" s="355"/>
      <c r="F365" s="356"/>
      <c r="G365" s="355"/>
      <c r="H365" s="355"/>
      <c r="K365" s="355"/>
      <c r="L365" s="355"/>
      <c r="N365" s="355"/>
      <c r="O365" s="355"/>
      <c r="P365" s="355"/>
      <c r="Q365" s="355"/>
      <c r="R365" s="355"/>
      <c r="S365" s="355"/>
      <c r="T365" s="355"/>
      <c r="U365" s="355"/>
      <c r="V365" s="355"/>
      <c r="W365" s="355"/>
      <c r="X365" s="348"/>
      <c r="Y365" s="348"/>
      <c r="Z365" s="353"/>
      <c r="AA365" s="354"/>
      <c r="AB365" s="348"/>
      <c r="AC365" s="343"/>
    </row>
    <row r="366" spans="4:29" x14ac:dyDescent="0.25">
      <c r="D366" s="355"/>
      <c r="E366" s="355"/>
      <c r="F366" s="356"/>
      <c r="G366" s="355"/>
      <c r="H366" s="355"/>
      <c r="K366" s="355"/>
      <c r="L366" s="355"/>
      <c r="N366" s="355"/>
      <c r="O366" s="355"/>
      <c r="P366" s="355"/>
      <c r="Q366" s="355"/>
      <c r="R366" s="355"/>
      <c r="S366" s="355"/>
      <c r="T366" s="355"/>
      <c r="U366" s="355"/>
      <c r="V366" s="355"/>
      <c r="W366" s="355"/>
      <c r="X366" s="348"/>
      <c r="Y366" s="348"/>
      <c r="Z366" s="353"/>
      <c r="AA366" s="354"/>
      <c r="AB366" s="348"/>
      <c r="AC366" s="343"/>
    </row>
    <row r="367" spans="4:29" x14ac:dyDescent="0.25">
      <c r="D367" s="355"/>
      <c r="E367" s="355"/>
      <c r="F367" s="356"/>
      <c r="G367" s="355"/>
      <c r="H367" s="355"/>
      <c r="K367" s="355"/>
      <c r="L367" s="355"/>
      <c r="N367" s="355"/>
      <c r="O367" s="355"/>
      <c r="P367" s="355"/>
      <c r="Q367" s="355"/>
      <c r="R367" s="355"/>
      <c r="S367" s="355"/>
      <c r="T367" s="355"/>
      <c r="U367" s="355"/>
      <c r="V367" s="355"/>
      <c r="W367" s="355"/>
      <c r="X367" s="348"/>
      <c r="Y367" s="348"/>
      <c r="Z367" s="353"/>
      <c r="AA367" s="354"/>
      <c r="AB367" s="348"/>
      <c r="AC367" s="343"/>
    </row>
    <row r="368" spans="4:29" x14ac:dyDescent="0.25">
      <c r="D368" s="355"/>
      <c r="E368" s="355"/>
      <c r="F368" s="356"/>
      <c r="G368" s="355"/>
      <c r="H368" s="355"/>
      <c r="K368" s="355"/>
      <c r="L368" s="355"/>
      <c r="N368" s="355"/>
      <c r="O368" s="355"/>
      <c r="P368" s="355"/>
      <c r="Q368" s="355"/>
      <c r="R368" s="355"/>
      <c r="S368" s="355"/>
      <c r="T368" s="355"/>
      <c r="U368" s="355"/>
      <c r="V368" s="355"/>
      <c r="W368" s="355"/>
      <c r="X368" s="348"/>
      <c r="Y368" s="348"/>
      <c r="Z368" s="353"/>
      <c r="AA368" s="354"/>
      <c r="AB368" s="348"/>
      <c r="AC368" s="343"/>
    </row>
    <row r="369" spans="4:29" x14ac:dyDescent="0.25">
      <c r="D369" s="355"/>
      <c r="E369" s="355"/>
      <c r="F369" s="356"/>
      <c r="G369" s="355"/>
      <c r="H369" s="355"/>
      <c r="K369" s="355"/>
      <c r="L369" s="355"/>
      <c r="N369" s="355"/>
      <c r="O369" s="355"/>
      <c r="P369" s="355"/>
      <c r="Q369" s="355"/>
      <c r="R369" s="355"/>
      <c r="S369" s="355"/>
      <c r="T369" s="355"/>
      <c r="U369" s="355"/>
      <c r="V369" s="355"/>
      <c r="W369" s="355"/>
      <c r="X369" s="348"/>
      <c r="Y369" s="348"/>
      <c r="Z369" s="353"/>
      <c r="AA369" s="354"/>
      <c r="AB369" s="348"/>
      <c r="AC369" s="343"/>
    </row>
    <row r="370" spans="4:29" x14ac:dyDescent="0.25">
      <c r="D370" s="355"/>
      <c r="E370" s="355"/>
      <c r="F370" s="356"/>
      <c r="G370" s="355"/>
      <c r="H370" s="355"/>
      <c r="K370" s="355"/>
      <c r="L370" s="355"/>
      <c r="N370" s="355"/>
      <c r="O370" s="355"/>
      <c r="P370" s="355"/>
      <c r="Q370" s="355"/>
      <c r="R370" s="355"/>
      <c r="S370" s="355"/>
      <c r="T370" s="355"/>
      <c r="U370" s="355"/>
      <c r="V370" s="355"/>
      <c r="W370" s="355"/>
      <c r="X370" s="348"/>
      <c r="Y370" s="348"/>
      <c r="Z370" s="353"/>
      <c r="AA370" s="354"/>
      <c r="AB370" s="348"/>
      <c r="AC370" s="343"/>
    </row>
    <row r="371" spans="4:29" x14ac:dyDescent="0.25">
      <c r="D371" s="355"/>
      <c r="E371" s="355"/>
      <c r="F371" s="356"/>
      <c r="G371" s="355"/>
      <c r="H371" s="355"/>
      <c r="K371" s="355"/>
      <c r="L371" s="355"/>
      <c r="N371" s="355"/>
      <c r="O371" s="355"/>
      <c r="P371" s="355"/>
      <c r="Q371" s="355"/>
      <c r="R371" s="355"/>
      <c r="S371" s="355"/>
      <c r="T371" s="355"/>
      <c r="U371" s="355"/>
      <c r="V371" s="355"/>
      <c r="W371" s="355"/>
      <c r="X371" s="348"/>
      <c r="Y371" s="348"/>
      <c r="Z371" s="353"/>
      <c r="AA371" s="354"/>
      <c r="AB371" s="348"/>
      <c r="AC371" s="343"/>
    </row>
    <row r="372" spans="4:29" x14ac:dyDescent="0.25">
      <c r="D372" s="355"/>
      <c r="E372" s="355"/>
      <c r="F372" s="356"/>
      <c r="G372" s="355"/>
      <c r="H372" s="355"/>
      <c r="K372" s="355"/>
      <c r="L372" s="355"/>
      <c r="N372" s="355"/>
      <c r="O372" s="355"/>
      <c r="P372" s="355"/>
      <c r="Q372" s="355"/>
      <c r="R372" s="355"/>
      <c r="S372" s="355"/>
      <c r="T372" s="355"/>
      <c r="U372" s="355"/>
      <c r="V372" s="355"/>
      <c r="W372" s="355"/>
      <c r="X372" s="348"/>
      <c r="Y372" s="348"/>
      <c r="Z372" s="353"/>
      <c r="AA372" s="354"/>
      <c r="AB372" s="348"/>
      <c r="AC372" s="348"/>
    </row>
    <row r="373" spans="4:29" x14ac:dyDescent="0.25">
      <c r="D373" s="355"/>
      <c r="E373" s="355"/>
      <c r="F373" s="356"/>
      <c r="G373" s="355"/>
      <c r="H373" s="355"/>
      <c r="K373" s="355"/>
      <c r="L373" s="355"/>
      <c r="N373" s="355"/>
      <c r="O373" s="355"/>
      <c r="P373" s="355"/>
      <c r="Q373" s="355"/>
      <c r="R373" s="355"/>
      <c r="S373" s="355"/>
      <c r="T373" s="355"/>
      <c r="U373" s="355"/>
      <c r="V373" s="355"/>
      <c r="W373" s="355"/>
      <c r="X373" s="348"/>
      <c r="Y373" s="348"/>
      <c r="Z373" s="353"/>
      <c r="AA373" s="354"/>
      <c r="AB373" s="348"/>
      <c r="AC373" s="348"/>
    </row>
    <row r="374" spans="4:29" x14ac:dyDescent="0.25">
      <c r="D374" s="355"/>
      <c r="E374" s="355"/>
      <c r="F374" s="356"/>
      <c r="G374" s="355"/>
      <c r="H374" s="355"/>
      <c r="K374" s="355"/>
      <c r="L374" s="355"/>
      <c r="N374" s="355"/>
      <c r="O374" s="355"/>
      <c r="P374" s="355"/>
      <c r="Q374" s="355"/>
      <c r="R374" s="355"/>
      <c r="S374" s="355"/>
      <c r="T374" s="355"/>
      <c r="U374" s="355"/>
      <c r="V374" s="355"/>
      <c r="W374" s="355"/>
      <c r="X374" s="348"/>
      <c r="Y374" s="348"/>
      <c r="Z374" s="353"/>
      <c r="AA374" s="354"/>
      <c r="AB374" s="348"/>
      <c r="AC374" s="348"/>
    </row>
    <row r="375" spans="4:29" x14ac:dyDescent="0.25">
      <c r="D375" s="355"/>
      <c r="E375" s="355"/>
      <c r="F375" s="356"/>
      <c r="G375" s="355"/>
      <c r="H375" s="355"/>
      <c r="K375" s="355"/>
      <c r="L375" s="355"/>
      <c r="N375" s="355"/>
      <c r="O375" s="355"/>
      <c r="P375" s="355"/>
      <c r="Q375" s="355"/>
      <c r="R375" s="355"/>
      <c r="S375" s="355"/>
      <c r="T375" s="355"/>
      <c r="U375" s="355"/>
      <c r="V375" s="355"/>
      <c r="W375" s="355"/>
      <c r="X375" s="348"/>
      <c r="Y375" s="348"/>
      <c r="Z375" s="353"/>
      <c r="AA375" s="354"/>
      <c r="AB375" s="348"/>
      <c r="AC375" s="348"/>
    </row>
    <row r="376" spans="4:29" x14ac:dyDescent="0.25">
      <c r="D376" s="355"/>
      <c r="E376" s="355"/>
      <c r="F376" s="356"/>
      <c r="G376" s="355"/>
      <c r="H376" s="355"/>
      <c r="K376" s="355"/>
      <c r="L376" s="355"/>
      <c r="N376" s="355"/>
      <c r="O376" s="355"/>
      <c r="P376" s="355"/>
      <c r="Q376" s="355"/>
      <c r="R376" s="355"/>
      <c r="S376" s="355"/>
      <c r="T376" s="355"/>
      <c r="U376" s="355"/>
      <c r="V376" s="355"/>
      <c r="W376" s="355"/>
      <c r="X376" s="348"/>
      <c r="Y376" s="348"/>
      <c r="Z376" s="353"/>
      <c r="AA376" s="354"/>
      <c r="AB376" s="348"/>
      <c r="AC376" s="348"/>
    </row>
    <row r="377" spans="4:29" x14ac:dyDescent="0.25">
      <c r="D377" s="355"/>
      <c r="E377" s="355"/>
      <c r="F377" s="356"/>
      <c r="G377" s="355"/>
      <c r="H377" s="355"/>
      <c r="K377" s="355"/>
      <c r="L377" s="355"/>
      <c r="N377" s="355"/>
      <c r="O377" s="355"/>
      <c r="P377" s="355"/>
      <c r="Q377" s="355"/>
      <c r="R377" s="355"/>
      <c r="S377" s="355"/>
      <c r="T377" s="355"/>
      <c r="U377" s="355"/>
      <c r="V377" s="355"/>
      <c r="W377" s="355"/>
      <c r="X377" s="348"/>
      <c r="Y377" s="348"/>
      <c r="Z377" s="353"/>
      <c r="AA377" s="354"/>
      <c r="AB377" s="348"/>
      <c r="AC377" s="348"/>
    </row>
    <row r="378" spans="4:29" x14ac:dyDescent="0.25">
      <c r="D378" s="355"/>
      <c r="E378" s="355"/>
      <c r="F378" s="356"/>
      <c r="G378" s="355"/>
      <c r="H378" s="355"/>
      <c r="K378" s="355"/>
      <c r="L378" s="355"/>
      <c r="N378" s="355"/>
      <c r="O378" s="355"/>
      <c r="P378" s="355"/>
      <c r="Q378" s="355"/>
      <c r="R378" s="355"/>
      <c r="S378" s="355"/>
      <c r="T378" s="355"/>
      <c r="U378" s="355"/>
      <c r="V378" s="355"/>
      <c r="W378" s="355"/>
      <c r="X378" s="348"/>
      <c r="Y378" s="348"/>
      <c r="Z378" s="353"/>
      <c r="AA378" s="354"/>
      <c r="AB378" s="348"/>
      <c r="AC378" s="348"/>
    </row>
    <row r="379" spans="4:29" x14ac:dyDescent="0.25">
      <c r="D379" s="355"/>
      <c r="E379" s="355"/>
      <c r="F379" s="356"/>
      <c r="G379" s="355"/>
      <c r="H379" s="355"/>
      <c r="K379" s="355"/>
      <c r="L379" s="355"/>
      <c r="N379" s="355"/>
      <c r="O379" s="355"/>
      <c r="P379" s="355"/>
      <c r="Q379" s="355"/>
      <c r="R379" s="355"/>
      <c r="S379" s="355"/>
      <c r="T379" s="355"/>
      <c r="U379" s="355"/>
      <c r="V379" s="355"/>
      <c r="W379" s="355"/>
      <c r="X379" s="348"/>
      <c r="Y379" s="348"/>
      <c r="Z379" s="353"/>
      <c r="AA379" s="354"/>
      <c r="AB379" s="348"/>
      <c r="AC379" s="348"/>
    </row>
    <row r="380" spans="4:29" x14ac:dyDescent="0.25">
      <c r="D380" s="355"/>
      <c r="E380" s="355"/>
      <c r="F380" s="356"/>
      <c r="G380" s="355"/>
      <c r="H380" s="355"/>
      <c r="K380" s="355"/>
      <c r="L380" s="355"/>
      <c r="N380" s="355"/>
      <c r="O380" s="355"/>
      <c r="P380" s="355"/>
      <c r="Q380" s="355"/>
      <c r="R380" s="355"/>
      <c r="S380" s="355"/>
      <c r="T380" s="355"/>
      <c r="U380" s="355"/>
      <c r="V380" s="355"/>
      <c r="W380" s="355"/>
      <c r="X380" s="348"/>
      <c r="Y380" s="348"/>
      <c r="Z380" s="353"/>
      <c r="AA380" s="354"/>
      <c r="AB380" s="348"/>
      <c r="AC380" s="348"/>
    </row>
    <row r="381" spans="4:29" x14ac:dyDescent="0.25">
      <c r="D381" s="355"/>
      <c r="E381" s="355"/>
      <c r="F381" s="356"/>
      <c r="G381" s="355"/>
      <c r="H381" s="355"/>
      <c r="K381" s="355"/>
      <c r="L381" s="355"/>
      <c r="N381" s="355"/>
      <c r="O381" s="355"/>
      <c r="P381" s="355"/>
      <c r="Q381" s="355"/>
      <c r="R381" s="355"/>
      <c r="S381" s="355"/>
      <c r="T381" s="355"/>
      <c r="U381" s="355"/>
      <c r="V381" s="355"/>
      <c r="W381" s="355"/>
      <c r="X381" s="348"/>
      <c r="Y381" s="348"/>
      <c r="Z381" s="353"/>
      <c r="AA381" s="354"/>
      <c r="AB381" s="348"/>
      <c r="AC381" s="348"/>
    </row>
    <row r="382" spans="4:29" x14ac:dyDescent="0.25">
      <c r="D382" s="355"/>
      <c r="E382" s="355"/>
      <c r="F382" s="356"/>
      <c r="G382" s="355"/>
      <c r="H382" s="355"/>
      <c r="K382" s="355"/>
      <c r="L382" s="355"/>
      <c r="N382" s="355"/>
      <c r="O382" s="355"/>
      <c r="P382" s="355"/>
      <c r="Q382" s="355"/>
      <c r="R382" s="355"/>
      <c r="S382" s="355"/>
      <c r="T382" s="355"/>
      <c r="U382" s="355"/>
      <c r="V382" s="355"/>
      <c r="W382" s="355"/>
      <c r="X382" s="348"/>
      <c r="Y382" s="348"/>
      <c r="Z382" s="353"/>
      <c r="AA382" s="354"/>
      <c r="AB382" s="348"/>
      <c r="AC382" s="348"/>
    </row>
    <row r="383" spans="4:29" x14ac:dyDescent="0.25">
      <c r="D383" s="355"/>
      <c r="E383" s="355"/>
      <c r="F383" s="356"/>
      <c r="G383" s="355"/>
      <c r="H383" s="355"/>
      <c r="K383" s="355"/>
      <c r="L383" s="355"/>
      <c r="N383" s="355"/>
      <c r="O383" s="355"/>
      <c r="P383" s="355"/>
      <c r="Q383" s="355"/>
      <c r="R383" s="355"/>
      <c r="S383" s="355"/>
      <c r="T383" s="355"/>
      <c r="U383" s="355"/>
      <c r="V383" s="355"/>
      <c r="W383" s="355"/>
      <c r="X383" s="348"/>
      <c r="Y383" s="348"/>
      <c r="Z383" s="353"/>
      <c r="AA383" s="354"/>
      <c r="AB383" s="348"/>
      <c r="AC383" s="348"/>
    </row>
    <row r="384" spans="4:29" x14ac:dyDescent="0.25">
      <c r="D384" s="355"/>
      <c r="E384" s="355"/>
      <c r="F384" s="356"/>
      <c r="G384" s="355"/>
      <c r="H384" s="355"/>
      <c r="K384" s="355"/>
      <c r="L384" s="355"/>
      <c r="N384" s="355"/>
      <c r="O384" s="355"/>
      <c r="P384" s="355"/>
      <c r="Q384" s="355"/>
      <c r="R384" s="355"/>
      <c r="S384" s="355"/>
      <c r="T384" s="355"/>
      <c r="U384" s="355"/>
      <c r="V384" s="355"/>
      <c r="W384" s="355"/>
      <c r="X384" s="348"/>
      <c r="Y384" s="348"/>
      <c r="Z384" s="353"/>
      <c r="AA384" s="354"/>
      <c r="AB384" s="348"/>
      <c r="AC384" s="348"/>
    </row>
    <row r="385" spans="4:28" x14ac:dyDescent="0.25">
      <c r="D385" s="355"/>
      <c r="E385" s="355"/>
      <c r="F385" s="356"/>
      <c r="G385" s="355"/>
      <c r="H385" s="355"/>
      <c r="K385" s="355"/>
      <c r="L385" s="355"/>
      <c r="N385" s="355"/>
      <c r="O385" s="355"/>
      <c r="P385" s="355"/>
      <c r="Q385" s="355"/>
      <c r="R385" s="355"/>
      <c r="S385" s="355"/>
      <c r="T385" s="355"/>
      <c r="U385" s="355"/>
      <c r="V385" s="355"/>
      <c r="W385" s="355"/>
      <c r="X385" s="348"/>
      <c r="Y385" s="348"/>
      <c r="Z385" s="353"/>
      <c r="AA385" s="354"/>
      <c r="AB385" s="348"/>
    </row>
    <row r="386" spans="4:28" x14ac:dyDescent="0.25">
      <c r="D386" s="355"/>
      <c r="E386" s="355"/>
      <c r="F386" s="356"/>
      <c r="G386" s="355"/>
      <c r="H386" s="355"/>
      <c r="K386" s="355"/>
      <c r="L386" s="355"/>
      <c r="N386" s="355"/>
      <c r="O386" s="355"/>
      <c r="P386" s="355"/>
      <c r="Q386" s="355"/>
      <c r="R386" s="355"/>
      <c r="S386" s="355"/>
      <c r="T386" s="355"/>
      <c r="U386" s="355"/>
      <c r="V386" s="355"/>
      <c r="W386" s="355"/>
      <c r="X386" s="348"/>
      <c r="Y386" s="348"/>
      <c r="Z386" s="353"/>
      <c r="AA386" s="354"/>
      <c r="AB386" s="348"/>
    </row>
    <row r="387" spans="4:28" x14ac:dyDescent="0.25">
      <c r="D387" s="355"/>
      <c r="E387" s="355"/>
      <c r="F387" s="356"/>
      <c r="G387" s="355"/>
      <c r="H387" s="355"/>
      <c r="K387" s="355"/>
      <c r="L387" s="355"/>
      <c r="N387" s="355"/>
      <c r="O387" s="355"/>
      <c r="P387" s="355"/>
      <c r="Q387" s="355"/>
      <c r="R387" s="355"/>
      <c r="S387" s="355"/>
      <c r="T387" s="355"/>
      <c r="U387" s="355"/>
      <c r="V387" s="355"/>
      <c r="W387" s="355"/>
      <c r="X387" s="348"/>
      <c r="Y387" s="348"/>
      <c r="Z387" s="353"/>
      <c r="AA387" s="354"/>
      <c r="AB387" s="348"/>
    </row>
    <row r="388" spans="4:28" x14ac:dyDescent="0.25">
      <c r="D388" s="355"/>
      <c r="E388" s="355"/>
      <c r="F388" s="356"/>
      <c r="G388" s="355"/>
      <c r="H388" s="355"/>
      <c r="K388" s="355"/>
      <c r="L388" s="355"/>
      <c r="N388" s="355"/>
      <c r="O388" s="355"/>
      <c r="P388" s="355"/>
      <c r="Q388" s="355"/>
      <c r="R388" s="355"/>
      <c r="S388" s="355"/>
      <c r="T388" s="355"/>
      <c r="U388" s="355"/>
      <c r="V388" s="355"/>
      <c r="W388" s="355"/>
      <c r="X388" s="348"/>
      <c r="Y388" s="348"/>
      <c r="Z388" s="353"/>
      <c r="AA388" s="354"/>
      <c r="AB388" s="348"/>
    </row>
    <row r="389" spans="4:28" x14ac:dyDescent="0.25">
      <c r="D389" s="355"/>
      <c r="E389" s="355"/>
      <c r="F389" s="356"/>
      <c r="G389" s="355"/>
      <c r="H389" s="355"/>
      <c r="K389" s="355"/>
      <c r="L389" s="355"/>
      <c r="N389" s="355"/>
      <c r="O389" s="355"/>
      <c r="P389" s="355"/>
      <c r="Q389" s="355"/>
      <c r="R389" s="355"/>
      <c r="S389" s="355"/>
      <c r="T389" s="355"/>
      <c r="U389" s="355"/>
      <c r="V389" s="355"/>
      <c r="W389" s="355"/>
      <c r="X389" s="348"/>
      <c r="Y389" s="348"/>
      <c r="Z389" s="353"/>
      <c r="AA389" s="354"/>
      <c r="AB389" s="348"/>
    </row>
    <row r="390" spans="4:28" x14ac:dyDescent="0.25">
      <c r="D390" s="355"/>
      <c r="E390" s="355"/>
      <c r="F390" s="356"/>
      <c r="G390" s="355"/>
      <c r="H390" s="355"/>
      <c r="K390" s="355"/>
      <c r="L390" s="355"/>
      <c r="N390" s="355"/>
      <c r="O390" s="355"/>
      <c r="P390" s="355"/>
      <c r="Q390" s="355"/>
      <c r="R390" s="355"/>
      <c r="S390" s="355"/>
      <c r="T390" s="355"/>
      <c r="U390" s="355"/>
      <c r="V390" s="355"/>
      <c r="W390" s="355"/>
      <c r="X390" s="348"/>
      <c r="Y390" s="348"/>
      <c r="Z390" s="353"/>
      <c r="AA390" s="354"/>
      <c r="AB390" s="348"/>
    </row>
    <row r="391" spans="4:28" x14ac:dyDescent="0.25">
      <c r="D391" s="355"/>
      <c r="E391" s="355"/>
      <c r="F391" s="356"/>
      <c r="G391" s="355"/>
      <c r="H391" s="355"/>
      <c r="K391" s="355"/>
      <c r="L391" s="355"/>
      <c r="N391" s="355"/>
      <c r="O391" s="355"/>
      <c r="P391" s="355"/>
      <c r="Q391" s="355"/>
      <c r="R391" s="355"/>
      <c r="S391" s="355"/>
      <c r="T391" s="355"/>
      <c r="U391" s="355"/>
      <c r="V391" s="355"/>
      <c r="W391" s="355"/>
      <c r="X391" s="348"/>
      <c r="Y391" s="348"/>
      <c r="Z391" s="353"/>
      <c r="AA391" s="354"/>
      <c r="AB391" s="348"/>
    </row>
    <row r="392" spans="4:28" x14ac:dyDescent="0.25">
      <c r="D392" s="355"/>
      <c r="E392" s="355"/>
      <c r="F392" s="356"/>
      <c r="G392" s="355"/>
      <c r="H392" s="355"/>
      <c r="K392" s="355"/>
      <c r="L392" s="355"/>
      <c r="N392" s="355"/>
      <c r="O392" s="355"/>
      <c r="P392" s="355"/>
      <c r="Q392" s="355"/>
      <c r="R392" s="355"/>
      <c r="S392" s="355"/>
      <c r="T392" s="355"/>
      <c r="U392" s="355"/>
      <c r="V392" s="355"/>
      <c r="W392" s="355"/>
      <c r="X392" s="348"/>
      <c r="Y392" s="348"/>
      <c r="Z392" s="353"/>
      <c r="AA392" s="354"/>
      <c r="AB392" s="348"/>
    </row>
    <row r="393" spans="4:28" x14ac:dyDescent="0.25">
      <c r="D393" s="355"/>
      <c r="E393" s="355"/>
      <c r="F393" s="356"/>
      <c r="G393" s="355"/>
      <c r="H393" s="355"/>
      <c r="K393" s="355"/>
      <c r="L393" s="355"/>
      <c r="N393" s="355"/>
      <c r="O393" s="355"/>
      <c r="P393" s="355"/>
      <c r="Q393" s="355"/>
      <c r="R393" s="355"/>
      <c r="S393" s="355"/>
      <c r="T393" s="355"/>
      <c r="U393" s="355"/>
      <c r="V393" s="355"/>
      <c r="W393" s="355"/>
      <c r="X393" s="348"/>
      <c r="Y393" s="348"/>
      <c r="Z393" s="353"/>
      <c r="AA393" s="354"/>
      <c r="AB393" s="348"/>
    </row>
    <row r="394" spans="4:28" x14ac:dyDescent="0.25">
      <c r="D394" s="355"/>
      <c r="E394" s="355"/>
      <c r="F394" s="356"/>
      <c r="G394" s="355"/>
      <c r="H394" s="355"/>
      <c r="K394" s="355"/>
      <c r="L394" s="355"/>
      <c r="N394" s="355"/>
      <c r="O394" s="355"/>
      <c r="P394" s="355"/>
      <c r="Q394" s="355"/>
      <c r="R394" s="355"/>
      <c r="S394" s="355"/>
      <c r="T394" s="355"/>
      <c r="U394" s="355"/>
      <c r="V394" s="355"/>
      <c r="W394" s="355"/>
      <c r="X394" s="348"/>
      <c r="Y394" s="348"/>
      <c r="Z394" s="353"/>
      <c r="AA394" s="354"/>
      <c r="AB394" s="348"/>
    </row>
    <row r="395" spans="4:28" x14ac:dyDescent="0.25">
      <c r="D395" s="355"/>
      <c r="E395" s="355"/>
      <c r="F395" s="356"/>
      <c r="G395" s="355"/>
      <c r="H395" s="355"/>
      <c r="K395" s="355"/>
      <c r="L395" s="355"/>
      <c r="N395" s="355"/>
      <c r="O395" s="355"/>
      <c r="P395" s="355"/>
      <c r="Q395" s="355"/>
      <c r="R395" s="355"/>
      <c r="S395" s="355"/>
      <c r="T395" s="355"/>
      <c r="U395" s="355"/>
      <c r="V395" s="355"/>
      <c r="W395" s="355"/>
      <c r="X395" s="348"/>
      <c r="Y395" s="348"/>
      <c r="Z395" s="353"/>
      <c r="AA395" s="354"/>
      <c r="AB395" s="348"/>
    </row>
    <row r="396" spans="4:28" x14ac:dyDescent="0.25">
      <c r="D396" s="355"/>
      <c r="E396" s="355"/>
      <c r="F396" s="356"/>
      <c r="G396" s="355"/>
      <c r="H396" s="355"/>
      <c r="K396" s="355"/>
      <c r="L396" s="355"/>
      <c r="N396" s="355"/>
      <c r="O396" s="355"/>
      <c r="P396" s="355"/>
      <c r="Q396" s="355"/>
      <c r="R396" s="355"/>
      <c r="S396" s="355"/>
      <c r="T396" s="355"/>
      <c r="U396" s="355"/>
      <c r="V396" s="355"/>
      <c r="W396" s="355"/>
      <c r="X396" s="348"/>
      <c r="Y396" s="348"/>
      <c r="Z396" s="353"/>
      <c r="AA396" s="354"/>
      <c r="AB396" s="348"/>
    </row>
    <row r="397" spans="4:28" x14ac:dyDescent="0.25">
      <c r="D397" s="355"/>
      <c r="E397" s="355"/>
      <c r="F397" s="356"/>
      <c r="G397" s="355"/>
      <c r="H397" s="355"/>
      <c r="K397" s="355"/>
      <c r="L397" s="355"/>
      <c r="N397" s="355"/>
      <c r="O397" s="355"/>
      <c r="P397" s="355"/>
      <c r="Q397" s="355"/>
      <c r="R397" s="355"/>
      <c r="S397" s="355"/>
      <c r="T397" s="355"/>
      <c r="U397" s="355"/>
      <c r="V397" s="355"/>
      <c r="W397" s="355"/>
      <c r="X397" s="348"/>
      <c r="Y397" s="348"/>
      <c r="Z397" s="353"/>
      <c r="AA397" s="354"/>
      <c r="AB397" s="348"/>
    </row>
    <row r="398" spans="4:28" x14ac:dyDescent="0.25">
      <c r="D398" s="355"/>
      <c r="E398" s="355"/>
      <c r="F398" s="356"/>
      <c r="G398" s="355"/>
      <c r="H398" s="355"/>
      <c r="K398" s="355"/>
      <c r="L398" s="355"/>
      <c r="N398" s="355"/>
      <c r="O398" s="355"/>
      <c r="P398" s="355"/>
      <c r="Q398" s="355"/>
      <c r="R398" s="355"/>
      <c r="S398" s="355"/>
      <c r="T398" s="355"/>
      <c r="U398" s="355"/>
      <c r="V398" s="355"/>
      <c r="W398" s="355"/>
      <c r="X398" s="348"/>
      <c r="Y398" s="348"/>
      <c r="Z398" s="353"/>
      <c r="AA398" s="354"/>
      <c r="AB398" s="348"/>
    </row>
    <row r="399" spans="4:28" x14ac:dyDescent="0.25">
      <c r="D399" s="355"/>
      <c r="E399" s="355"/>
      <c r="F399" s="356"/>
      <c r="G399" s="355"/>
      <c r="H399" s="355"/>
      <c r="K399" s="355"/>
      <c r="L399" s="355"/>
      <c r="N399" s="355"/>
      <c r="O399" s="355"/>
      <c r="P399" s="355"/>
      <c r="Q399" s="355"/>
      <c r="R399" s="355"/>
      <c r="S399" s="355"/>
      <c r="T399" s="355"/>
      <c r="U399" s="355"/>
      <c r="V399" s="355"/>
      <c r="W399" s="355"/>
      <c r="X399" s="348"/>
      <c r="Y399" s="348"/>
      <c r="Z399" s="353"/>
      <c r="AA399" s="354"/>
      <c r="AB399" s="348"/>
    </row>
    <row r="400" spans="4:28" x14ac:dyDescent="0.25">
      <c r="D400" s="355"/>
      <c r="E400" s="355"/>
      <c r="F400" s="356"/>
      <c r="G400" s="355"/>
      <c r="H400" s="355"/>
      <c r="K400" s="355"/>
      <c r="L400" s="355"/>
      <c r="N400" s="355"/>
      <c r="O400" s="355"/>
      <c r="P400" s="355"/>
      <c r="Q400" s="355"/>
      <c r="R400" s="355"/>
      <c r="S400" s="355"/>
      <c r="T400" s="355"/>
      <c r="U400" s="355"/>
      <c r="V400" s="355"/>
      <c r="W400" s="355"/>
      <c r="X400" s="348"/>
      <c r="Y400" s="348"/>
      <c r="Z400" s="353"/>
      <c r="AA400" s="354"/>
      <c r="AB400" s="348"/>
    </row>
    <row r="401" spans="4:28" x14ac:dyDescent="0.25">
      <c r="D401" s="355"/>
      <c r="E401" s="355"/>
      <c r="F401" s="356"/>
      <c r="G401" s="355"/>
      <c r="H401" s="355"/>
      <c r="K401" s="355"/>
      <c r="L401" s="355"/>
      <c r="N401" s="355"/>
      <c r="O401" s="355"/>
      <c r="P401" s="355"/>
      <c r="Q401" s="355"/>
      <c r="R401" s="355"/>
      <c r="S401" s="355"/>
      <c r="T401" s="355"/>
      <c r="U401" s="355"/>
      <c r="V401" s="355"/>
      <c r="W401" s="355"/>
      <c r="X401" s="348"/>
      <c r="Y401" s="348"/>
      <c r="Z401" s="353"/>
      <c r="AA401" s="354"/>
      <c r="AB401" s="348"/>
    </row>
    <row r="402" spans="4:28" x14ac:dyDescent="0.25">
      <c r="D402" s="355"/>
      <c r="E402" s="355"/>
      <c r="F402" s="356"/>
      <c r="G402" s="355"/>
      <c r="H402" s="355"/>
      <c r="K402" s="355"/>
      <c r="L402" s="355"/>
      <c r="N402" s="355"/>
      <c r="O402" s="355"/>
      <c r="P402" s="355"/>
      <c r="Q402" s="355"/>
      <c r="R402" s="355"/>
      <c r="S402" s="355"/>
      <c r="T402" s="355"/>
      <c r="U402" s="355"/>
      <c r="V402" s="355"/>
      <c r="W402" s="355"/>
      <c r="X402" s="348"/>
      <c r="Y402" s="348"/>
      <c r="Z402" s="353"/>
      <c r="AA402" s="354"/>
      <c r="AB402" s="348"/>
    </row>
    <row r="403" spans="4:28" x14ac:dyDescent="0.25">
      <c r="D403" s="355"/>
      <c r="E403" s="355"/>
      <c r="F403" s="356"/>
      <c r="G403" s="355"/>
      <c r="H403" s="355"/>
      <c r="K403" s="355"/>
      <c r="L403" s="355"/>
      <c r="N403" s="355"/>
      <c r="O403" s="355"/>
      <c r="P403" s="355"/>
      <c r="Q403" s="355"/>
      <c r="R403" s="355"/>
      <c r="S403" s="355"/>
      <c r="T403" s="355"/>
      <c r="U403" s="355"/>
      <c r="V403" s="355"/>
      <c r="W403" s="355"/>
      <c r="X403" s="348"/>
      <c r="Y403" s="348"/>
      <c r="Z403" s="353"/>
      <c r="AA403" s="354"/>
      <c r="AB403" s="263"/>
    </row>
    <row r="404" spans="4:28" x14ac:dyDescent="0.25">
      <c r="D404" s="355"/>
      <c r="E404" s="355"/>
      <c r="F404" s="356"/>
      <c r="G404" s="355"/>
      <c r="H404" s="355"/>
      <c r="K404" s="355"/>
      <c r="L404" s="355"/>
      <c r="N404" s="355"/>
      <c r="O404" s="355"/>
      <c r="P404" s="355"/>
      <c r="Q404" s="355"/>
      <c r="R404" s="355"/>
      <c r="S404" s="355"/>
      <c r="T404" s="355"/>
      <c r="U404" s="355"/>
      <c r="V404" s="355"/>
      <c r="W404" s="355"/>
      <c r="X404" s="348"/>
      <c r="Y404" s="348"/>
      <c r="Z404" s="353"/>
      <c r="AA404" s="354"/>
      <c r="AB404" s="348"/>
    </row>
    <row r="405" spans="4:28" x14ac:dyDescent="0.25">
      <c r="D405" s="355"/>
      <c r="E405" s="355"/>
      <c r="F405" s="356"/>
      <c r="G405" s="355"/>
      <c r="H405" s="355"/>
      <c r="K405" s="355"/>
      <c r="L405" s="355"/>
      <c r="N405" s="355"/>
      <c r="O405" s="355"/>
      <c r="P405" s="355"/>
      <c r="Q405" s="355"/>
      <c r="R405" s="355"/>
      <c r="S405" s="355"/>
      <c r="T405" s="355"/>
      <c r="U405" s="355"/>
      <c r="V405" s="355"/>
      <c r="W405" s="355"/>
      <c r="X405" s="348"/>
      <c r="Y405" s="348"/>
      <c r="Z405" s="353"/>
      <c r="AA405" s="354"/>
      <c r="AB405" s="348"/>
    </row>
    <row r="406" spans="4:28" x14ac:dyDescent="0.25">
      <c r="D406" s="355"/>
      <c r="E406" s="355"/>
      <c r="F406" s="356"/>
      <c r="G406" s="355"/>
      <c r="H406" s="355"/>
      <c r="K406" s="355"/>
      <c r="L406" s="355"/>
      <c r="N406" s="355"/>
      <c r="O406" s="355"/>
      <c r="P406" s="355"/>
      <c r="Q406" s="355"/>
      <c r="R406" s="355"/>
      <c r="S406" s="355"/>
      <c r="T406" s="355"/>
      <c r="U406" s="355"/>
      <c r="V406" s="355"/>
      <c r="W406" s="355"/>
      <c r="X406" s="348"/>
      <c r="Y406" s="348"/>
      <c r="Z406" s="353"/>
      <c r="AA406" s="354"/>
      <c r="AB406" s="348"/>
    </row>
    <row r="407" spans="4:28" x14ac:dyDescent="0.25">
      <c r="D407" s="355"/>
      <c r="E407" s="355"/>
      <c r="F407" s="356"/>
      <c r="G407" s="355"/>
      <c r="H407" s="355"/>
      <c r="K407" s="355"/>
      <c r="L407" s="355"/>
      <c r="N407" s="355"/>
      <c r="O407" s="355"/>
      <c r="P407" s="355"/>
      <c r="Q407" s="355"/>
      <c r="R407" s="355"/>
      <c r="S407" s="355"/>
      <c r="T407" s="355"/>
      <c r="U407" s="355"/>
      <c r="V407" s="355"/>
      <c r="W407" s="355"/>
      <c r="X407" s="348"/>
      <c r="Y407" s="348"/>
      <c r="Z407" s="353"/>
      <c r="AA407" s="354"/>
      <c r="AB407" s="348"/>
    </row>
    <row r="408" spans="4:28" x14ac:dyDescent="0.25">
      <c r="D408" s="355"/>
      <c r="E408" s="355"/>
      <c r="F408" s="356"/>
      <c r="G408" s="355"/>
      <c r="H408" s="355"/>
      <c r="K408" s="355"/>
      <c r="L408" s="355"/>
      <c r="N408" s="355"/>
      <c r="O408" s="355"/>
      <c r="P408" s="355"/>
      <c r="Q408" s="355"/>
      <c r="R408" s="355"/>
      <c r="S408" s="355"/>
      <c r="T408" s="355"/>
      <c r="U408" s="355"/>
      <c r="V408" s="355"/>
      <c r="W408" s="355"/>
      <c r="X408" s="348"/>
      <c r="Y408" s="348"/>
      <c r="Z408" s="353"/>
      <c r="AA408" s="354"/>
      <c r="AB408" s="348"/>
    </row>
    <row r="409" spans="4:28" x14ac:dyDescent="0.25">
      <c r="D409" s="355"/>
      <c r="E409" s="355"/>
      <c r="F409" s="356"/>
      <c r="G409" s="355"/>
      <c r="H409" s="355"/>
      <c r="K409" s="355"/>
      <c r="L409" s="355"/>
      <c r="N409" s="355"/>
      <c r="O409" s="355"/>
      <c r="P409" s="355"/>
      <c r="Q409" s="355"/>
      <c r="R409" s="355"/>
      <c r="S409" s="355"/>
      <c r="T409" s="355"/>
      <c r="U409" s="355"/>
      <c r="V409" s="355"/>
      <c r="W409" s="355"/>
      <c r="X409" s="348"/>
      <c r="Y409" s="348"/>
      <c r="Z409" s="353"/>
      <c r="AA409" s="354"/>
      <c r="AB409" s="348"/>
    </row>
    <row r="410" spans="4:28" x14ac:dyDescent="0.25">
      <c r="D410" s="355"/>
      <c r="E410" s="355"/>
      <c r="F410" s="356"/>
      <c r="G410" s="355"/>
      <c r="H410" s="355"/>
      <c r="K410" s="355"/>
      <c r="L410" s="355"/>
      <c r="N410" s="355"/>
      <c r="O410" s="355"/>
      <c r="P410" s="355"/>
      <c r="Q410" s="355"/>
      <c r="R410" s="355"/>
      <c r="S410" s="355"/>
      <c r="T410" s="355"/>
      <c r="U410" s="355"/>
      <c r="V410" s="355"/>
      <c r="W410" s="355"/>
      <c r="X410" s="348"/>
      <c r="Y410" s="348"/>
      <c r="Z410" s="353"/>
      <c r="AA410" s="354"/>
      <c r="AB410" s="348"/>
    </row>
    <row r="411" spans="4:28" x14ac:dyDescent="0.25">
      <c r="D411" s="355"/>
      <c r="E411" s="355"/>
      <c r="F411" s="356"/>
      <c r="G411" s="355"/>
      <c r="H411" s="355"/>
      <c r="K411" s="355"/>
      <c r="L411" s="355"/>
      <c r="N411" s="355"/>
      <c r="O411" s="355"/>
      <c r="P411" s="355"/>
      <c r="Q411" s="355"/>
      <c r="R411" s="355"/>
      <c r="S411" s="355"/>
      <c r="T411" s="355"/>
      <c r="U411" s="355"/>
      <c r="V411" s="355"/>
      <c r="W411" s="355"/>
      <c r="X411" s="348"/>
      <c r="Y411" s="348"/>
      <c r="Z411" s="353"/>
      <c r="AA411" s="354"/>
      <c r="AB411" s="348"/>
    </row>
    <row r="412" spans="4:28" x14ac:dyDescent="0.25">
      <c r="D412" s="355"/>
      <c r="E412" s="355"/>
      <c r="F412" s="356"/>
      <c r="G412" s="355"/>
      <c r="H412" s="355"/>
      <c r="K412" s="355"/>
      <c r="L412" s="355"/>
      <c r="N412" s="355"/>
      <c r="O412" s="355"/>
      <c r="P412" s="355"/>
      <c r="Q412" s="355"/>
      <c r="R412" s="355"/>
      <c r="S412" s="355"/>
      <c r="T412" s="355"/>
      <c r="U412" s="355"/>
      <c r="V412" s="355"/>
      <c r="W412" s="355"/>
      <c r="X412" s="348"/>
      <c r="Y412" s="348"/>
      <c r="Z412" s="353"/>
      <c r="AA412" s="354"/>
      <c r="AB412" s="348"/>
    </row>
    <row r="413" spans="4:28" x14ac:dyDescent="0.25">
      <c r="D413" s="355"/>
      <c r="E413" s="355"/>
      <c r="F413" s="356"/>
      <c r="G413" s="355"/>
      <c r="H413" s="355"/>
      <c r="K413" s="355"/>
      <c r="L413" s="355"/>
      <c r="N413" s="355"/>
      <c r="O413" s="355"/>
      <c r="P413" s="355"/>
      <c r="Q413" s="355"/>
      <c r="R413" s="355"/>
      <c r="S413" s="355"/>
      <c r="T413" s="355"/>
      <c r="U413" s="355"/>
      <c r="V413" s="355"/>
      <c r="W413" s="355"/>
      <c r="X413" s="348"/>
      <c r="Y413" s="348"/>
      <c r="Z413" s="353"/>
      <c r="AA413" s="354"/>
      <c r="AB413" s="348"/>
    </row>
    <row r="414" spans="4:28" x14ac:dyDescent="0.25">
      <c r="D414" s="355"/>
      <c r="E414" s="355"/>
      <c r="F414" s="356"/>
      <c r="G414" s="355"/>
      <c r="H414" s="355"/>
      <c r="K414" s="355"/>
      <c r="L414" s="355"/>
      <c r="N414" s="355"/>
      <c r="O414" s="355"/>
      <c r="P414" s="355"/>
      <c r="Q414" s="355"/>
      <c r="R414" s="355"/>
      <c r="S414" s="355"/>
      <c r="T414" s="355"/>
      <c r="U414" s="355"/>
      <c r="V414" s="355"/>
      <c r="W414" s="355"/>
      <c r="X414" s="348"/>
      <c r="Y414" s="348"/>
      <c r="Z414" s="353"/>
      <c r="AA414" s="354"/>
      <c r="AB414" s="348"/>
    </row>
    <row r="415" spans="4:28" x14ac:dyDescent="0.25">
      <c r="D415" s="355"/>
      <c r="E415" s="355"/>
      <c r="F415" s="356"/>
      <c r="G415" s="355"/>
      <c r="H415" s="355"/>
      <c r="K415" s="355"/>
      <c r="L415" s="355"/>
      <c r="N415" s="355"/>
      <c r="O415" s="355"/>
      <c r="P415" s="355"/>
      <c r="Q415" s="355"/>
      <c r="R415" s="355"/>
      <c r="S415" s="355"/>
      <c r="T415" s="355"/>
      <c r="U415" s="355"/>
      <c r="V415" s="355"/>
      <c r="W415" s="355"/>
      <c r="X415" s="348"/>
      <c r="Y415" s="348"/>
      <c r="Z415" s="353"/>
      <c r="AA415" s="354"/>
      <c r="AB415" s="348"/>
    </row>
    <row r="416" spans="4:28" x14ac:dyDescent="0.25">
      <c r="D416" s="355"/>
      <c r="E416" s="355"/>
      <c r="F416" s="356"/>
      <c r="G416" s="355"/>
      <c r="H416" s="355"/>
      <c r="K416" s="355"/>
      <c r="L416" s="355"/>
      <c r="N416" s="355"/>
      <c r="O416" s="355"/>
      <c r="P416" s="355"/>
      <c r="Q416" s="355"/>
      <c r="R416" s="355"/>
      <c r="S416" s="355"/>
      <c r="T416" s="355"/>
      <c r="U416" s="355"/>
      <c r="V416" s="355"/>
      <c r="W416" s="355"/>
      <c r="X416" s="348"/>
      <c r="Y416" s="348"/>
      <c r="Z416" s="353"/>
      <c r="AA416" s="354"/>
      <c r="AB416" s="263"/>
    </row>
    <row r="417" spans="4:28" x14ac:dyDescent="0.25">
      <c r="D417" s="355"/>
      <c r="E417" s="355"/>
      <c r="F417" s="356"/>
      <c r="G417" s="355"/>
      <c r="H417" s="355"/>
      <c r="K417" s="355"/>
      <c r="L417" s="355"/>
      <c r="N417" s="355"/>
      <c r="O417" s="355"/>
      <c r="P417" s="355"/>
      <c r="Q417" s="355"/>
      <c r="R417" s="355"/>
      <c r="S417" s="355"/>
      <c r="T417" s="355"/>
      <c r="U417" s="355"/>
      <c r="V417" s="355"/>
      <c r="W417" s="355"/>
      <c r="X417" s="348"/>
      <c r="Y417" s="348"/>
      <c r="Z417" s="353"/>
      <c r="AA417" s="354"/>
      <c r="AB417" s="348"/>
    </row>
    <row r="418" spans="4:28" x14ac:dyDescent="0.25">
      <c r="D418" s="355"/>
      <c r="E418" s="355"/>
      <c r="F418" s="356"/>
      <c r="G418" s="355"/>
      <c r="H418" s="355"/>
      <c r="K418" s="355"/>
      <c r="L418" s="355"/>
      <c r="N418" s="355"/>
      <c r="O418" s="355"/>
      <c r="P418" s="355"/>
      <c r="Q418" s="355"/>
      <c r="R418" s="355"/>
      <c r="S418" s="355"/>
      <c r="T418" s="355"/>
      <c r="U418" s="355"/>
      <c r="V418" s="355"/>
      <c r="W418" s="355"/>
      <c r="X418" s="348"/>
      <c r="Y418" s="348"/>
      <c r="Z418" s="353"/>
      <c r="AA418" s="354"/>
      <c r="AB418" s="348"/>
    </row>
    <row r="419" spans="4:28" x14ac:dyDescent="0.25">
      <c r="D419" s="355"/>
      <c r="E419" s="355"/>
      <c r="F419" s="356"/>
      <c r="G419" s="355"/>
      <c r="H419" s="355"/>
      <c r="K419" s="355"/>
      <c r="L419" s="355"/>
      <c r="N419" s="355"/>
      <c r="O419" s="355"/>
      <c r="P419" s="355"/>
      <c r="Q419" s="355"/>
      <c r="R419" s="355"/>
      <c r="S419" s="355"/>
      <c r="T419" s="355"/>
      <c r="U419" s="355"/>
      <c r="V419" s="355"/>
      <c r="W419" s="355"/>
      <c r="X419" s="348"/>
      <c r="Y419" s="348"/>
      <c r="Z419" s="353"/>
      <c r="AA419" s="354"/>
      <c r="AB419" s="348"/>
    </row>
    <row r="420" spans="4:28" x14ac:dyDescent="0.25">
      <c r="D420" s="355"/>
      <c r="E420" s="355"/>
      <c r="F420" s="356"/>
      <c r="G420" s="355"/>
      <c r="H420" s="355"/>
      <c r="K420" s="355"/>
      <c r="L420" s="355"/>
      <c r="N420" s="355"/>
      <c r="O420" s="355"/>
      <c r="P420" s="355"/>
      <c r="Q420" s="355"/>
      <c r="R420" s="355"/>
      <c r="S420" s="355"/>
      <c r="T420" s="355"/>
      <c r="U420" s="355"/>
      <c r="V420" s="355"/>
      <c r="W420" s="355"/>
      <c r="X420" s="348"/>
      <c r="Y420" s="348"/>
      <c r="Z420" s="353"/>
      <c r="AA420" s="354"/>
      <c r="AB420" s="348"/>
    </row>
    <row r="421" spans="4:28" x14ac:dyDescent="0.25">
      <c r="D421" s="355"/>
      <c r="E421" s="355"/>
      <c r="F421" s="356"/>
      <c r="G421" s="355"/>
      <c r="H421" s="355"/>
      <c r="K421" s="355"/>
      <c r="L421" s="355"/>
      <c r="N421" s="355"/>
      <c r="O421" s="355"/>
      <c r="P421" s="355"/>
      <c r="Q421" s="355"/>
      <c r="R421" s="355"/>
      <c r="S421" s="355"/>
      <c r="T421" s="355"/>
      <c r="U421" s="355"/>
      <c r="V421" s="355"/>
      <c r="W421" s="355"/>
      <c r="X421" s="348"/>
      <c r="Y421" s="348"/>
      <c r="Z421" s="353"/>
      <c r="AA421" s="354"/>
      <c r="AB421" s="348"/>
    </row>
    <row r="422" spans="4:28" x14ac:dyDescent="0.25">
      <c r="D422" s="355"/>
      <c r="E422" s="355"/>
      <c r="F422" s="356"/>
      <c r="G422" s="355"/>
      <c r="H422" s="355"/>
      <c r="K422" s="355"/>
      <c r="L422" s="355"/>
      <c r="N422" s="355"/>
      <c r="O422" s="355"/>
      <c r="P422" s="355"/>
      <c r="Q422" s="355"/>
      <c r="R422" s="355"/>
      <c r="S422" s="355"/>
      <c r="T422" s="355"/>
      <c r="U422" s="355"/>
      <c r="V422" s="355"/>
      <c r="W422" s="355"/>
      <c r="X422" s="348"/>
      <c r="Y422" s="348"/>
      <c r="Z422" s="353"/>
      <c r="AA422" s="354"/>
      <c r="AB422" s="348"/>
    </row>
    <row r="423" spans="4:28" x14ac:dyDescent="0.25">
      <c r="D423" s="355"/>
      <c r="E423" s="355"/>
      <c r="F423" s="356"/>
      <c r="G423" s="355"/>
      <c r="H423" s="355"/>
      <c r="K423" s="355"/>
      <c r="L423" s="355"/>
      <c r="N423" s="355"/>
      <c r="O423" s="355"/>
      <c r="P423" s="355"/>
      <c r="Q423" s="355"/>
      <c r="R423" s="355"/>
      <c r="S423" s="355"/>
      <c r="T423" s="355"/>
      <c r="U423" s="355"/>
      <c r="V423" s="355"/>
      <c r="W423" s="355"/>
      <c r="X423" s="348"/>
      <c r="Y423" s="348"/>
      <c r="Z423" s="353"/>
      <c r="AA423" s="354"/>
      <c r="AB423" s="348"/>
    </row>
    <row r="424" spans="4:28" x14ac:dyDescent="0.25">
      <c r="D424" s="355"/>
      <c r="E424" s="355"/>
      <c r="F424" s="356"/>
      <c r="G424" s="355"/>
      <c r="H424" s="355"/>
      <c r="K424" s="355"/>
      <c r="L424" s="355"/>
      <c r="N424" s="355"/>
      <c r="O424" s="355"/>
      <c r="P424" s="355"/>
      <c r="Q424" s="355"/>
      <c r="R424" s="355"/>
      <c r="S424" s="355"/>
      <c r="T424" s="355"/>
      <c r="U424" s="355"/>
      <c r="V424" s="355"/>
      <c r="W424" s="355"/>
      <c r="X424" s="348"/>
      <c r="Y424" s="348"/>
      <c r="Z424" s="353"/>
      <c r="AA424" s="354"/>
      <c r="AB424" s="348"/>
    </row>
    <row r="425" spans="4:28" x14ac:dyDescent="0.25">
      <c r="D425" s="355"/>
      <c r="E425" s="355"/>
      <c r="F425" s="356"/>
      <c r="G425" s="355"/>
      <c r="H425" s="355"/>
      <c r="K425" s="355"/>
      <c r="L425" s="355"/>
      <c r="N425" s="355"/>
      <c r="O425" s="355"/>
      <c r="P425" s="355"/>
      <c r="Q425" s="355"/>
      <c r="R425" s="355"/>
      <c r="S425" s="355"/>
      <c r="T425" s="355"/>
      <c r="U425" s="355"/>
      <c r="V425" s="355"/>
      <c r="W425" s="355"/>
      <c r="X425" s="348"/>
      <c r="Y425" s="348"/>
      <c r="Z425" s="353"/>
      <c r="AA425" s="354"/>
      <c r="AB425" s="263"/>
    </row>
    <row r="426" spans="4:28" x14ac:dyDescent="0.25">
      <c r="D426" s="355"/>
      <c r="E426" s="355"/>
      <c r="F426" s="356"/>
      <c r="G426" s="355"/>
      <c r="H426" s="355"/>
      <c r="K426" s="355"/>
      <c r="L426" s="355"/>
      <c r="N426" s="355"/>
      <c r="O426" s="355"/>
      <c r="P426" s="355"/>
      <c r="Q426" s="355"/>
      <c r="R426" s="355"/>
      <c r="S426" s="355"/>
      <c r="T426" s="355"/>
      <c r="U426" s="355"/>
      <c r="V426" s="355"/>
      <c r="W426" s="355"/>
      <c r="X426" s="348"/>
      <c r="Y426" s="348"/>
      <c r="Z426" s="353"/>
      <c r="AA426" s="354"/>
      <c r="AB426" s="348"/>
    </row>
    <row r="427" spans="4:28" x14ac:dyDescent="0.25">
      <c r="D427" s="355"/>
      <c r="E427" s="355"/>
      <c r="F427" s="356"/>
      <c r="G427" s="355"/>
      <c r="H427" s="355"/>
      <c r="K427" s="355"/>
      <c r="L427" s="355"/>
      <c r="N427" s="355"/>
      <c r="O427" s="355"/>
      <c r="P427" s="355"/>
      <c r="Q427" s="355"/>
      <c r="R427" s="355"/>
      <c r="S427" s="355"/>
      <c r="T427" s="355"/>
      <c r="U427" s="355"/>
      <c r="V427" s="355"/>
      <c r="W427" s="355"/>
      <c r="X427" s="348"/>
      <c r="Y427" s="348"/>
      <c r="Z427" s="353"/>
      <c r="AA427" s="354"/>
      <c r="AB427" s="348"/>
    </row>
    <row r="428" spans="4:28" x14ac:dyDescent="0.25">
      <c r="D428" s="355"/>
      <c r="E428" s="355"/>
      <c r="F428" s="356"/>
      <c r="G428" s="355"/>
      <c r="H428" s="355"/>
      <c r="K428" s="355"/>
      <c r="L428" s="355"/>
      <c r="N428" s="355"/>
      <c r="O428" s="355"/>
      <c r="P428" s="355"/>
      <c r="Q428" s="355"/>
      <c r="R428" s="355"/>
      <c r="S428" s="355"/>
      <c r="T428" s="355"/>
      <c r="U428" s="355"/>
      <c r="V428" s="355"/>
      <c r="W428" s="355"/>
      <c r="X428" s="348"/>
      <c r="Y428" s="348"/>
      <c r="Z428" s="353"/>
      <c r="AA428" s="354"/>
      <c r="AB428" s="348"/>
    </row>
    <row r="429" spans="4:28" x14ac:dyDescent="0.25">
      <c r="D429" s="355"/>
      <c r="E429" s="355"/>
      <c r="F429" s="356"/>
      <c r="G429" s="355"/>
      <c r="H429" s="355"/>
      <c r="K429" s="355"/>
      <c r="L429" s="355"/>
      <c r="N429" s="355"/>
      <c r="O429" s="355"/>
      <c r="P429" s="355"/>
      <c r="Q429" s="355"/>
      <c r="R429" s="355"/>
      <c r="S429" s="355"/>
      <c r="T429" s="355"/>
      <c r="U429" s="355"/>
      <c r="V429" s="355"/>
      <c r="W429" s="355"/>
      <c r="X429" s="348"/>
      <c r="Y429" s="348"/>
      <c r="Z429" s="353"/>
      <c r="AA429" s="354"/>
      <c r="AB429" s="348"/>
    </row>
    <row r="430" spans="4:28" x14ac:dyDescent="0.25">
      <c r="D430" s="355"/>
      <c r="E430" s="355"/>
      <c r="F430" s="356"/>
      <c r="G430" s="355"/>
      <c r="H430" s="355"/>
      <c r="K430" s="355"/>
      <c r="L430" s="355"/>
      <c r="N430" s="355"/>
      <c r="O430" s="355"/>
      <c r="P430" s="355"/>
      <c r="Q430" s="355"/>
      <c r="R430" s="355"/>
      <c r="S430" s="355"/>
      <c r="T430" s="355"/>
      <c r="U430" s="355"/>
      <c r="V430" s="355"/>
      <c r="W430" s="355"/>
      <c r="X430" s="348"/>
      <c r="Y430" s="348"/>
      <c r="Z430" s="353"/>
      <c r="AA430" s="354"/>
      <c r="AB430" s="348"/>
    </row>
    <row r="431" spans="4:28" x14ac:dyDescent="0.25">
      <c r="D431" s="355"/>
      <c r="E431" s="355"/>
      <c r="F431" s="356"/>
      <c r="G431" s="355"/>
      <c r="H431" s="355"/>
      <c r="K431" s="355"/>
      <c r="L431" s="355"/>
      <c r="N431" s="355"/>
      <c r="O431" s="355"/>
      <c r="P431" s="355"/>
      <c r="Q431" s="355"/>
      <c r="R431" s="355"/>
      <c r="S431" s="355"/>
      <c r="T431" s="355"/>
      <c r="U431" s="355"/>
      <c r="V431" s="355"/>
      <c r="W431" s="355"/>
      <c r="X431" s="348"/>
      <c r="Y431" s="348"/>
      <c r="Z431" s="353"/>
      <c r="AA431" s="354"/>
      <c r="AB431" s="348"/>
    </row>
    <row r="432" spans="4:28" x14ac:dyDescent="0.25">
      <c r="D432" s="355"/>
      <c r="E432" s="355"/>
      <c r="F432" s="356"/>
      <c r="G432" s="355"/>
      <c r="H432" s="355"/>
      <c r="K432" s="355"/>
      <c r="L432" s="355"/>
      <c r="N432" s="355"/>
      <c r="O432" s="355"/>
      <c r="P432" s="355"/>
      <c r="Q432" s="355"/>
      <c r="R432" s="355"/>
      <c r="S432" s="355"/>
      <c r="T432" s="355"/>
      <c r="U432" s="355"/>
      <c r="V432" s="355"/>
      <c r="W432" s="355"/>
      <c r="X432" s="348"/>
      <c r="Y432" s="348"/>
      <c r="Z432" s="353"/>
      <c r="AA432" s="354"/>
      <c r="AB432" s="348"/>
    </row>
    <row r="433" spans="4:28" x14ac:dyDescent="0.25">
      <c r="D433" s="355"/>
      <c r="E433" s="355"/>
      <c r="F433" s="356"/>
      <c r="G433" s="355"/>
      <c r="H433" s="355"/>
      <c r="K433" s="355"/>
      <c r="L433" s="355"/>
      <c r="N433" s="355"/>
      <c r="O433" s="355"/>
      <c r="P433" s="355"/>
      <c r="Q433" s="355"/>
      <c r="R433" s="355"/>
      <c r="S433" s="355"/>
      <c r="T433" s="355"/>
      <c r="U433" s="355"/>
      <c r="V433" s="355"/>
      <c r="W433" s="355"/>
      <c r="X433" s="348"/>
      <c r="Y433" s="348"/>
      <c r="Z433" s="353"/>
      <c r="AA433" s="354"/>
      <c r="AB433" s="348"/>
    </row>
    <row r="434" spans="4:28" x14ac:dyDescent="0.25">
      <c r="D434" s="355"/>
      <c r="E434" s="355"/>
      <c r="F434" s="356"/>
      <c r="G434" s="355"/>
      <c r="H434" s="355"/>
      <c r="K434" s="355"/>
      <c r="L434" s="355"/>
      <c r="N434" s="355"/>
      <c r="O434" s="355"/>
      <c r="P434" s="355"/>
      <c r="Q434" s="355"/>
      <c r="R434" s="355"/>
      <c r="S434" s="355"/>
      <c r="T434" s="355"/>
      <c r="U434" s="355"/>
      <c r="V434" s="355"/>
      <c r="W434" s="355"/>
      <c r="X434" s="348"/>
      <c r="Y434" s="348"/>
      <c r="Z434" s="353"/>
      <c r="AA434" s="354"/>
      <c r="AB434" s="348"/>
    </row>
    <row r="435" spans="4:28" x14ac:dyDescent="0.25">
      <c r="D435" s="355"/>
      <c r="E435" s="355"/>
      <c r="F435" s="356"/>
      <c r="G435" s="355"/>
      <c r="H435" s="355"/>
      <c r="K435" s="355"/>
      <c r="L435" s="355"/>
      <c r="N435" s="355"/>
      <c r="O435" s="355"/>
      <c r="P435" s="355"/>
      <c r="Q435" s="355"/>
      <c r="R435" s="355"/>
      <c r="S435" s="355"/>
      <c r="T435" s="355"/>
      <c r="U435" s="355"/>
      <c r="V435" s="355"/>
      <c r="W435" s="355"/>
      <c r="X435" s="348"/>
      <c r="Y435" s="348"/>
      <c r="Z435" s="353"/>
      <c r="AA435" s="354"/>
      <c r="AB435" s="348"/>
    </row>
    <row r="436" spans="4:28" x14ac:dyDescent="0.25">
      <c r="D436" s="355"/>
      <c r="E436" s="355"/>
      <c r="F436" s="356"/>
      <c r="G436" s="355"/>
      <c r="H436" s="355"/>
      <c r="K436" s="355"/>
      <c r="L436" s="355"/>
      <c r="N436" s="355"/>
      <c r="O436" s="355"/>
      <c r="P436" s="355"/>
      <c r="Q436" s="355"/>
      <c r="R436" s="355"/>
      <c r="S436" s="355"/>
      <c r="T436" s="355"/>
      <c r="U436" s="355"/>
      <c r="V436" s="355"/>
      <c r="W436" s="355"/>
      <c r="X436" s="348"/>
      <c r="Y436" s="348"/>
      <c r="Z436" s="353"/>
      <c r="AA436" s="354"/>
      <c r="AB436" s="348"/>
    </row>
    <row r="437" spans="4:28" x14ac:dyDescent="0.25">
      <c r="D437" s="355"/>
      <c r="E437" s="355"/>
      <c r="F437" s="356"/>
      <c r="G437" s="355"/>
      <c r="H437" s="355"/>
      <c r="K437" s="355"/>
      <c r="L437" s="355"/>
      <c r="N437" s="355"/>
      <c r="O437" s="355"/>
      <c r="P437" s="355"/>
      <c r="Q437" s="355"/>
      <c r="R437" s="355"/>
      <c r="S437" s="355"/>
      <c r="T437" s="355"/>
      <c r="U437" s="355"/>
      <c r="V437" s="355"/>
      <c r="W437" s="355"/>
      <c r="X437" s="348"/>
      <c r="Y437" s="348"/>
      <c r="Z437" s="353"/>
      <c r="AA437" s="354"/>
      <c r="AB437" s="348"/>
    </row>
    <row r="438" spans="4:28" x14ac:dyDescent="0.25">
      <c r="D438" s="355"/>
      <c r="E438" s="355"/>
      <c r="F438" s="356"/>
      <c r="G438" s="355"/>
      <c r="H438" s="355"/>
      <c r="K438" s="355"/>
      <c r="L438" s="355"/>
      <c r="N438" s="355"/>
      <c r="O438" s="355"/>
      <c r="P438" s="355"/>
      <c r="Q438" s="355"/>
      <c r="R438" s="355"/>
      <c r="S438" s="355"/>
      <c r="T438" s="355"/>
      <c r="U438" s="355"/>
      <c r="V438" s="355"/>
      <c r="W438" s="355"/>
      <c r="X438" s="348"/>
      <c r="Y438" s="348"/>
      <c r="Z438" s="353"/>
      <c r="AA438" s="354"/>
      <c r="AB438" s="348"/>
    </row>
    <row r="439" spans="4:28" x14ac:dyDescent="0.25">
      <c r="D439" s="355"/>
      <c r="E439" s="355"/>
      <c r="F439" s="356"/>
      <c r="G439" s="355"/>
      <c r="H439" s="355"/>
      <c r="K439" s="355"/>
      <c r="L439" s="355"/>
      <c r="N439" s="355"/>
      <c r="O439" s="355"/>
      <c r="P439" s="355"/>
      <c r="Q439" s="355"/>
      <c r="R439" s="355"/>
      <c r="S439" s="355"/>
      <c r="T439" s="355"/>
      <c r="U439" s="355"/>
      <c r="V439" s="355"/>
      <c r="W439" s="355"/>
      <c r="X439" s="348"/>
      <c r="Y439" s="348"/>
      <c r="Z439" s="353"/>
      <c r="AA439" s="354"/>
      <c r="AB439" s="348"/>
    </row>
    <row r="440" spans="4:28" x14ac:dyDescent="0.25">
      <c r="D440" s="355"/>
      <c r="E440" s="355"/>
      <c r="F440" s="356"/>
      <c r="G440" s="355"/>
      <c r="H440" s="355"/>
      <c r="K440" s="355"/>
      <c r="L440" s="355"/>
      <c r="N440" s="355"/>
      <c r="O440" s="355"/>
      <c r="P440" s="355"/>
      <c r="Q440" s="355"/>
      <c r="R440" s="355"/>
      <c r="S440" s="355"/>
      <c r="T440" s="355"/>
      <c r="U440" s="355"/>
      <c r="V440" s="355"/>
      <c r="W440" s="355"/>
      <c r="X440" s="348"/>
      <c r="Y440" s="348"/>
      <c r="Z440" s="353"/>
      <c r="AA440" s="354"/>
      <c r="AB440" s="348"/>
    </row>
    <row r="441" spans="4:28" x14ac:dyDescent="0.25">
      <c r="D441" s="355"/>
      <c r="E441" s="355"/>
      <c r="F441" s="356"/>
      <c r="G441" s="355"/>
      <c r="H441" s="355"/>
      <c r="K441" s="355"/>
      <c r="L441" s="355"/>
      <c r="N441" s="355"/>
      <c r="O441" s="355"/>
      <c r="P441" s="355"/>
      <c r="Q441" s="355"/>
      <c r="R441" s="355"/>
      <c r="S441" s="355"/>
      <c r="T441" s="355"/>
      <c r="U441" s="355"/>
      <c r="V441" s="355"/>
      <c r="W441" s="355"/>
      <c r="X441" s="348"/>
      <c r="Y441" s="348"/>
      <c r="Z441" s="353"/>
      <c r="AA441" s="354"/>
      <c r="AB441" s="348"/>
    </row>
    <row r="442" spans="4:28" x14ac:dyDescent="0.25">
      <c r="D442" s="355"/>
      <c r="E442" s="355"/>
      <c r="F442" s="356"/>
      <c r="G442" s="355"/>
      <c r="H442" s="355"/>
      <c r="K442" s="355"/>
      <c r="L442" s="355"/>
      <c r="N442" s="355"/>
      <c r="O442" s="355"/>
      <c r="P442" s="355"/>
      <c r="Q442" s="355"/>
      <c r="R442" s="355"/>
      <c r="S442" s="355"/>
      <c r="T442" s="355"/>
      <c r="U442" s="355"/>
      <c r="V442" s="355"/>
      <c r="W442" s="355"/>
      <c r="X442" s="348"/>
      <c r="Y442" s="348"/>
      <c r="Z442" s="353"/>
      <c r="AA442" s="354"/>
      <c r="AB442" s="348"/>
    </row>
    <row r="443" spans="4:28" x14ac:dyDescent="0.25">
      <c r="D443" s="355"/>
      <c r="E443" s="355"/>
      <c r="F443" s="356"/>
      <c r="G443" s="355"/>
      <c r="H443" s="355"/>
      <c r="K443" s="355"/>
      <c r="L443" s="355"/>
      <c r="N443" s="355"/>
      <c r="O443" s="355"/>
      <c r="P443" s="355"/>
      <c r="Q443" s="355"/>
      <c r="R443" s="355"/>
      <c r="S443" s="355"/>
      <c r="T443" s="355"/>
      <c r="U443" s="355"/>
      <c r="V443" s="355"/>
      <c r="W443" s="355"/>
      <c r="X443" s="348"/>
      <c r="Y443" s="348"/>
      <c r="Z443" s="353"/>
      <c r="AA443" s="354"/>
      <c r="AB443" s="348"/>
    </row>
    <row r="444" spans="4:28" x14ac:dyDescent="0.25">
      <c r="D444" s="355"/>
      <c r="E444" s="355"/>
      <c r="F444" s="356"/>
      <c r="G444" s="355"/>
      <c r="H444" s="355"/>
      <c r="K444" s="355"/>
      <c r="L444" s="355"/>
      <c r="N444" s="355"/>
      <c r="O444" s="355"/>
      <c r="P444" s="355"/>
      <c r="Q444" s="355"/>
      <c r="R444" s="355"/>
      <c r="S444" s="355"/>
      <c r="T444" s="355"/>
      <c r="U444" s="355"/>
      <c r="V444" s="355"/>
      <c r="W444" s="355"/>
      <c r="X444" s="348"/>
      <c r="Y444" s="348"/>
      <c r="Z444" s="353"/>
      <c r="AA444" s="354"/>
      <c r="AB444" s="348"/>
    </row>
    <row r="445" spans="4:28" x14ac:dyDescent="0.25">
      <c r="D445" s="355"/>
      <c r="E445" s="355"/>
      <c r="F445" s="356"/>
      <c r="G445" s="355"/>
      <c r="H445" s="355"/>
      <c r="K445" s="355"/>
      <c r="L445" s="355"/>
      <c r="N445" s="355"/>
      <c r="O445" s="355"/>
      <c r="P445" s="355"/>
      <c r="Q445" s="355"/>
      <c r="R445" s="355"/>
      <c r="S445" s="355"/>
      <c r="T445" s="355"/>
      <c r="U445" s="355"/>
      <c r="V445" s="355"/>
      <c r="W445" s="355"/>
      <c r="X445" s="348"/>
      <c r="Y445" s="348"/>
      <c r="Z445" s="353"/>
      <c r="AA445" s="354"/>
      <c r="AB445" s="348"/>
    </row>
    <row r="446" spans="4:28" x14ac:dyDescent="0.25">
      <c r="D446" s="355"/>
      <c r="E446" s="355"/>
      <c r="F446" s="356"/>
      <c r="G446" s="355"/>
      <c r="H446" s="355"/>
      <c r="K446" s="355"/>
      <c r="L446" s="355"/>
      <c r="N446" s="355"/>
      <c r="O446" s="355"/>
      <c r="P446" s="355"/>
      <c r="Q446" s="355"/>
      <c r="R446" s="355"/>
      <c r="S446" s="355"/>
      <c r="T446" s="355"/>
      <c r="U446" s="355"/>
      <c r="V446" s="355"/>
      <c r="W446" s="355"/>
      <c r="X446" s="348"/>
      <c r="Y446" s="348"/>
      <c r="Z446" s="353"/>
      <c r="AA446" s="354"/>
      <c r="AB446" s="348"/>
    </row>
    <row r="447" spans="4:28" x14ac:dyDescent="0.25">
      <c r="D447" s="355"/>
      <c r="E447" s="355"/>
      <c r="F447" s="356"/>
      <c r="G447" s="355"/>
      <c r="H447" s="355"/>
      <c r="K447" s="355"/>
      <c r="L447" s="355"/>
      <c r="N447" s="355"/>
      <c r="O447" s="355"/>
      <c r="P447" s="355"/>
      <c r="Q447" s="355"/>
      <c r="R447" s="355"/>
      <c r="S447" s="355"/>
      <c r="T447" s="355"/>
      <c r="U447" s="355"/>
      <c r="V447" s="355"/>
      <c r="W447" s="355"/>
      <c r="X447" s="348"/>
      <c r="Y447" s="348"/>
      <c r="Z447" s="353"/>
      <c r="AA447" s="354"/>
      <c r="AB447" s="348"/>
    </row>
    <row r="448" spans="4:28" x14ac:dyDescent="0.25">
      <c r="D448" s="355"/>
      <c r="E448" s="355"/>
      <c r="F448" s="356"/>
      <c r="G448" s="355"/>
      <c r="H448" s="355"/>
      <c r="K448" s="355"/>
      <c r="L448" s="355"/>
      <c r="N448" s="355"/>
      <c r="O448" s="355"/>
      <c r="P448" s="355"/>
      <c r="Q448" s="355"/>
      <c r="R448" s="355"/>
      <c r="S448" s="355"/>
      <c r="T448" s="355"/>
      <c r="U448" s="355"/>
      <c r="V448" s="355"/>
      <c r="W448" s="355"/>
      <c r="X448" s="348"/>
      <c r="Y448" s="348"/>
      <c r="Z448" s="353"/>
      <c r="AA448" s="354"/>
      <c r="AB448" s="348"/>
    </row>
    <row r="449" spans="4:28" x14ac:dyDescent="0.25">
      <c r="D449" s="355"/>
      <c r="E449" s="355"/>
      <c r="F449" s="356"/>
      <c r="G449" s="355"/>
      <c r="H449" s="355"/>
      <c r="K449" s="355"/>
      <c r="L449" s="355"/>
      <c r="N449" s="355"/>
      <c r="O449" s="355"/>
      <c r="P449" s="355"/>
      <c r="Q449" s="355"/>
      <c r="R449" s="355"/>
      <c r="S449" s="355"/>
      <c r="T449" s="355"/>
      <c r="U449" s="355"/>
      <c r="V449" s="355"/>
      <c r="W449" s="355"/>
      <c r="X449" s="348"/>
      <c r="Y449" s="348"/>
      <c r="Z449" s="353"/>
      <c r="AA449" s="354"/>
      <c r="AB449" s="348"/>
    </row>
    <row r="450" spans="4:28" x14ac:dyDescent="0.25">
      <c r="D450" s="355"/>
      <c r="E450" s="355"/>
      <c r="F450" s="356"/>
      <c r="G450" s="355"/>
      <c r="H450" s="355"/>
      <c r="K450" s="355"/>
      <c r="L450" s="355"/>
      <c r="N450" s="355"/>
      <c r="O450" s="355"/>
      <c r="P450" s="355"/>
      <c r="Q450" s="355"/>
      <c r="R450" s="355"/>
      <c r="S450" s="355"/>
      <c r="T450" s="355"/>
      <c r="U450" s="355"/>
      <c r="V450" s="355"/>
      <c r="W450" s="355"/>
      <c r="X450" s="348"/>
      <c r="Y450" s="348"/>
      <c r="Z450" s="353"/>
      <c r="AA450" s="354"/>
      <c r="AB450" s="348"/>
    </row>
    <row r="451" spans="4:28" x14ac:dyDescent="0.25">
      <c r="D451" s="355"/>
      <c r="E451" s="355"/>
      <c r="F451" s="356"/>
      <c r="G451" s="355"/>
      <c r="H451" s="355"/>
      <c r="K451" s="355"/>
      <c r="L451" s="355"/>
      <c r="N451" s="355"/>
      <c r="O451" s="355"/>
      <c r="P451" s="355"/>
      <c r="Q451" s="355"/>
      <c r="R451" s="355"/>
      <c r="S451" s="355"/>
      <c r="T451" s="355"/>
      <c r="U451" s="355"/>
      <c r="V451" s="355"/>
      <c r="W451" s="355"/>
      <c r="X451" s="348"/>
      <c r="Y451" s="348"/>
      <c r="Z451" s="353"/>
      <c r="AA451" s="354"/>
      <c r="AB451" s="348"/>
    </row>
    <row r="452" spans="4:28" x14ac:dyDescent="0.25">
      <c r="D452" s="355"/>
      <c r="E452" s="355"/>
      <c r="F452" s="356"/>
      <c r="G452" s="355"/>
      <c r="H452" s="355"/>
      <c r="K452" s="355"/>
      <c r="L452" s="355"/>
      <c r="N452" s="355"/>
      <c r="O452" s="355"/>
      <c r="P452" s="355"/>
      <c r="Q452" s="355"/>
      <c r="R452" s="355"/>
      <c r="S452" s="355"/>
      <c r="T452" s="355"/>
      <c r="U452" s="355"/>
      <c r="V452" s="355"/>
      <c r="W452" s="355"/>
      <c r="X452" s="348"/>
      <c r="Y452" s="348"/>
      <c r="Z452" s="353"/>
      <c r="AA452" s="354"/>
      <c r="AB452" s="348"/>
    </row>
    <row r="453" spans="4:28" x14ac:dyDescent="0.25">
      <c r="D453" s="355"/>
      <c r="E453" s="355"/>
      <c r="F453" s="356"/>
      <c r="G453" s="355"/>
      <c r="H453" s="355"/>
      <c r="K453" s="355"/>
      <c r="L453" s="355"/>
      <c r="N453" s="355"/>
      <c r="O453" s="355"/>
      <c r="P453" s="355"/>
      <c r="Q453" s="355"/>
      <c r="R453" s="355"/>
      <c r="S453" s="355"/>
      <c r="T453" s="355"/>
      <c r="U453" s="355"/>
      <c r="V453" s="355"/>
      <c r="W453" s="355"/>
      <c r="X453" s="348"/>
      <c r="Y453" s="348"/>
      <c r="Z453" s="353"/>
      <c r="AA453" s="354"/>
      <c r="AB453" s="348"/>
    </row>
    <row r="454" spans="4:28" x14ac:dyDescent="0.25">
      <c r="D454" s="355"/>
      <c r="E454" s="355"/>
      <c r="F454" s="356"/>
      <c r="G454" s="355"/>
      <c r="H454" s="355"/>
      <c r="K454" s="355"/>
      <c r="L454" s="355"/>
      <c r="N454" s="355"/>
      <c r="O454" s="355"/>
      <c r="P454" s="355"/>
      <c r="Q454" s="355"/>
      <c r="R454" s="355"/>
      <c r="S454" s="355"/>
      <c r="T454" s="355"/>
      <c r="U454" s="355"/>
      <c r="V454" s="355"/>
      <c r="W454" s="355"/>
      <c r="X454" s="348"/>
      <c r="Y454" s="348"/>
      <c r="Z454" s="353"/>
      <c r="AA454" s="354"/>
      <c r="AB454" s="348"/>
    </row>
    <row r="455" spans="4:28" x14ac:dyDescent="0.25">
      <c r="D455" s="355"/>
      <c r="E455" s="355"/>
      <c r="F455" s="356"/>
      <c r="G455" s="355"/>
      <c r="H455" s="355"/>
      <c r="K455" s="355"/>
      <c r="L455" s="355"/>
      <c r="N455" s="355"/>
      <c r="O455" s="355"/>
      <c r="P455" s="355"/>
      <c r="Q455" s="355"/>
      <c r="R455" s="355"/>
      <c r="S455" s="355"/>
      <c r="T455" s="355"/>
      <c r="U455" s="355"/>
      <c r="V455" s="355"/>
      <c r="W455" s="355"/>
      <c r="X455" s="348"/>
      <c r="Y455" s="348"/>
      <c r="Z455" s="353"/>
      <c r="AA455" s="354"/>
      <c r="AB455" s="348"/>
    </row>
    <row r="456" spans="4:28" x14ac:dyDescent="0.25">
      <c r="D456" s="355"/>
      <c r="E456" s="355"/>
      <c r="F456" s="356"/>
      <c r="G456" s="355"/>
      <c r="H456" s="355"/>
      <c r="K456" s="355"/>
      <c r="L456" s="355"/>
      <c r="N456" s="355"/>
      <c r="O456" s="355"/>
      <c r="P456" s="355"/>
      <c r="Q456" s="355"/>
      <c r="R456" s="355"/>
      <c r="S456" s="355"/>
      <c r="T456" s="355"/>
      <c r="U456" s="355"/>
      <c r="V456" s="355"/>
      <c r="W456" s="355"/>
      <c r="X456" s="348"/>
      <c r="Y456" s="348"/>
      <c r="Z456" s="353"/>
      <c r="AA456" s="354"/>
      <c r="AB456" s="348"/>
    </row>
    <row r="457" spans="4:28" x14ac:dyDescent="0.25">
      <c r="D457" s="355"/>
      <c r="E457" s="355"/>
      <c r="F457" s="356"/>
      <c r="G457" s="355"/>
      <c r="H457" s="355"/>
      <c r="K457" s="355"/>
      <c r="L457" s="355"/>
      <c r="N457" s="355"/>
      <c r="O457" s="355"/>
      <c r="P457" s="355"/>
      <c r="Q457" s="355"/>
      <c r="R457" s="355"/>
      <c r="S457" s="355"/>
      <c r="T457" s="355"/>
      <c r="U457" s="355"/>
      <c r="V457" s="355"/>
      <c r="W457" s="355"/>
      <c r="X457" s="348"/>
      <c r="Y457" s="348"/>
      <c r="Z457" s="353"/>
      <c r="AA457" s="354"/>
      <c r="AB457" s="348"/>
    </row>
    <row r="458" spans="4:28" x14ac:dyDescent="0.25">
      <c r="D458" s="355"/>
      <c r="E458" s="355"/>
      <c r="F458" s="356"/>
      <c r="G458" s="355"/>
      <c r="H458" s="355"/>
      <c r="K458" s="355"/>
      <c r="L458" s="355"/>
      <c r="N458" s="355"/>
      <c r="O458" s="355"/>
      <c r="P458" s="355"/>
      <c r="Q458" s="355"/>
      <c r="R458" s="355"/>
      <c r="S458" s="355"/>
      <c r="T458" s="355"/>
      <c r="U458" s="355"/>
      <c r="V458" s="355"/>
      <c r="W458" s="355"/>
      <c r="X458" s="348"/>
      <c r="Y458" s="348"/>
      <c r="Z458" s="353"/>
      <c r="AA458" s="354"/>
      <c r="AB458" s="348"/>
    </row>
    <row r="459" spans="4:28" x14ac:dyDescent="0.25">
      <c r="D459" s="355"/>
      <c r="E459" s="355"/>
      <c r="F459" s="356"/>
      <c r="G459" s="355"/>
      <c r="H459" s="355"/>
      <c r="K459" s="355"/>
      <c r="L459" s="355"/>
      <c r="N459" s="355"/>
      <c r="O459" s="355"/>
      <c r="P459" s="355"/>
      <c r="Q459" s="355"/>
      <c r="R459" s="355"/>
      <c r="S459" s="355"/>
      <c r="T459" s="355"/>
      <c r="U459" s="355"/>
      <c r="V459" s="355"/>
      <c r="W459" s="355"/>
      <c r="X459" s="348"/>
      <c r="Y459" s="348"/>
      <c r="Z459" s="353"/>
      <c r="AA459" s="354"/>
      <c r="AB459" s="348"/>
    </row>
    <row r="460" spans="4:28" x14ac:dyDescent="0.25">
      <c r="D460" s="355"/>
      <c r="E460" s="355"/>
      <c r="F460" s="356"/>
      <c r="G460" s="355"/>
      <c r="H460" s="355"/>
      <c r="K460" s="355"/>
      <c r="L460" s="355"/>
      <c r="N460" s="355"/>
      <c r="O460" s="355"/>
      <c r="P460" s="355"/>
      <c r="Q460" s="355"/>
      <c r="R460" s="355"/>
      <c r="S460" s="355"/>
      <c r="T460" s="355"/>
      <c r="U460" s="355"/>
      <c r="V460" s="355"/>
      <c r="W460" s="355"/>
      <c r="X460" s="348"/>
      <c r="Y460" s="348"/>
      <c r="Z460" s="353"/>
      <c r="AA460" s="354"/>
      <c r="AB460" s="348"/>
    </row>
    <row r="461" spans="4:28" x14ac:dyDescent="0.25">
      <c r="D461" s="355"/>
      <c r="E461" s="355"/>
      <c r="F461" s="356"/>
      <c r="G461" s="355"/>
      <c r="H461" s="355"/>
      <c r="K461" s="355"/>
      <c r="L461" s="355"/>
      <c r="N461" s="355"/>
      <c r="O461" s="355"/>
      <c r="P461" s="355"/>
      <c r="Q461" s="355"/>
      <c r="R461" s="355"/>
      <c r="S461" s="355"/>
      <c r="T461" s="355"/>
      <c r="U461" s="355"/>
      <c r="V461" s="355"/>
      <c r="W461" s="355"/>
      <c r="X461" s="348"/>
      <c r="Y461" s="348"/>
      <c r="Z461" s="353"/>
      <c r="AA461" s="354"/>
      <c r="AB461" s="348"/>
    </row>
    <row r="462" spans="4:28" x14ac:dyDescent="0.25">
      <c r="D462" s="355"/>
      <c r="E462" s="355"/>
      <c r="F462" s="356"/>
      <c r="G462" s="355"/>
      <c r="H462" s="355"/>
      <c r="K462" s="355"/>
      <c r="L462" s="355"/>
      <c r="N462" s="355"/>
      <c r="O462" s="355"/>
      <c r="P462" s="355"/>
      <c r="Q462" s="355"/>
      <c r="R462" s="355"/>
      <c r="S462" s="355"/>
      <c r="T462" s="355"/>
      <c r="U462" s="355"/>
      <c r="V462" s="355"/>
      <c r="W462" s="355"/>
      <c r="X462" s="348"/>
      <c r="Y462" s="348"/>
      <c r="Z462" s="353"/>
      <c r="AA462" s="354"/>
      <c r="AB462" s="348"/>
    </row>
    <row r="463" spans="4:28" x14ac:dyDescent="0.25">
      <c r="D463" s="355"/>
      <c r="E463" s="355"/>
      <c r="F463" s="356"/>
      <c r="G463" s="355"/>
      <c r="H463" s="355"/>
      <c r="K463" s="355"/>
      <c r="L463" s="355"/>
      <c r="N463" s="355"/>
      <c r="O463" s="355"/>
      <c r="P463" s="355"/>
      <c r="Q463" s="355"/>
      <c r="R463" s="355"/>
      <c r="S463" s="355"/>
      <c r="T463" s="355"/>
      <c r="U463" s="355"/>
      <c r="V463" s="355"/>
      <c r="W463" s="355"/>
      <c r="X463" s="348"/>
      <c r="Y463" s="348"/>
      <c r="Z463" s="353"/>
      <c r="AA463" s="354"/>
      <c r="AB463" s="348"/>
    </row>
    <row r="464" spans="4:28" x14ac:dyDescent="0.25">
      <c r="D464" s="355"/>
      <c r="E464" s="355"/>
      <c r="F464" s="356"/>
      <c r="G464" s="355"/>
      <c r="H464" s="355"/>
      <c r="K464" s="355"/>
      <c r="L464" s="355"/>
      <c r="N464" s="355"/>
      <c r="O464" s="355"/>
      <c r="P464" s="355"/>
      <c r="Q464" s="355"/>
      <c r="R464" s="355"/>
      <c r="S464" s="355"/>
      <c r="T464" s="355"/>
      <c r="U464" s="355"/>
      <c r="V464" s="355"/>
      <c r="W464" s="355"/>
      <c r="X464" s="348"/>
      <c r="Y464" s="348"/>
      <c r="Z464" s="353"/>
      <c r="AA464" s="354"/>
      <c r="AB464" s="348"/>
    </row>
    <row r="465" spans="4:28" x14ac:dyDescent="0.25">
      <c r="D465" s="355"/>
      <c r="E465" s="355"/>
      <c r="F465" s="356"/>
      <c r="G465" s="355"/>
      <c r="H465" s="355"/>
      <c r="K465" s="355"/>
      <c r="L465" s="355"/>
      <c r="N465" s="355"/>
      <c r="O465" s="355"/>
      <c r="P465" s="355"/>
      <c r="Q465" s="355"/>
      <c r="R465" s="355"/>
      <c r="S465" s="355"/>
      <c r="T465" s="355"/>
      <c r="U465" s="355"/>
      <c r="V465" s="355"/>
      <c r="W465" s="355"/>
      <c r="X465" s="348"/>
      <c r="Y465" s="348"/>
      <c r="Z465" s="353"/>
      <c r="AA465" s="354"/>
      <c r="AB465" s="348"/>
    </row>
    <row r="466" spans="4:28" x14ac:dyDescent="0.25">
      <c r="D466" s="355"/>
      <c r="E466" s="355"/>
      <c r="F466" s="356"/>
      <c r="G466" s="355"/>
      <c r="H466" s="355"/>
      <c r="K466" s="355"/>
      <c r="L466" s="355"/>
      <c r="N466" s="355"/>
      <c r="O466" s="355"/>
      <c r="P466" s="355"/>
      <c r="Q466" s="355"/>
      <c r="R466" s="355"/>
      <c r="S466" s="355"/>
      <c r="T466" s="355"/>
      <c r="U466" s="355"/>
      <c r="V466" s="355"/>
      <c r="W466" s="355"/>
      <c r="X466" s="348"/>
      <c r="Y466" s="348"/>
      <c r="Z466" s="353"/>
      <c r="AA466" s="354"/>
      <c r="AB466" s="348"/>
    </row>
    <row r="467" spans="4:28" x14ac:dyDescent="0.25">
      <c r="D467" s="355"/>
      <c r="E467" s="355"/>
      <c r="F467" s="356"/>
      <c r="G467" s="355"/>
      <c r="H467" s="355"/>
      <c r="K467" s="355"/>
      <c r="L467" s="355"/>
      <c r="N467" s="355"/>
      <c r="O467" s="355"/>
      <c r="P467" s="355"/>
      <c r="Q467" s="355"/>
      <c r="R467" s="355"/>
      <c r="S467" s="355"/>
      <c r="T467" s="355"/>
      <c r="U467" s="355"/>
      <c r="V467" s="355"/>
      <c r="W467" s="355"/>
      <c r="X467" s="348"/>
      <c r="Y467" s="348"/>
      <c r="Z467" s="353"/>
      <c r="AA467" s="354"/>
      <c r="AB467" s="348"/>
    </row>
    <row r="468" spans="4:28" x14ac:dyDescent="0.25">
      <c r="D468" s="355"/>
      <c r="E468" s="355"/>
      <c r="F468" s="356"/>
      <c r="G468" s="355"/>
      <c r="H468" s="355"/>
      <c r="K468" s="355"/>
      <c r="L468" s="355"/>
      <c r="N468" s="355"/>
      <c r="O468" s="355"/>
      <c r="P468" s="355"/>
      <c r="Q468" s="355"/>
      <c r="R468" s="355"/>
      <c r="S468" s="355"/>
      <c r="T468" s="355"/>
      <c r="U468" s="355"/>
      <c r="V468" s="355"/>
      <c r="W468" s="355"/>
      <c r="X468" s="348"/>
      <c r="Y468" s="348"/>
      <c r="Z468" s="353"/>
      <c r="AA468" s="354"/>
      <c r="AB468" s="263"/>
    </row>
    <row r="469" spans="4:28" x14ac:dyDescent="0.25">
      <c r="D469" s="355"/>
      <c r="E469" s="355"/>
      <c r="F469" s="356"/>
      <c r="G469" s="355"/>
      <c r="H469" s="355"/>
      <c r="K469" s="355"/>
      <c r="L469" s="355"/>
      <c r="N469" s="355"/>
      <c r="O469" s="355"/>
      <c r="P469" s="355"/>
      <c r="Q469" s="355"/>
      <c r="R469" s="355"/>
      <c r="S469" s="355"/>
      <c r="T469" s="355"/>
      <c r="U469" s="355"/>
      <c r="V469" s="355"/>
      <c r="W469" s="355"/>
      <c r="X469" s="348"/>
      <c r="Y469" s="348"/>
      <c r="Z469" s="353"/>
      <c r="AA469" s="354"/>
      <c r="AB469" s="348"/>
    </row>
    <row r="470" spans="4:28" x14ac:dyDescent="0.25">
      <c r="D470" s="355"/>
      <c r="E470" s="355"/>
      <c r="F470" s="356"/>
      <c r="G470" s="355"/>
      <c r="H470" s="355"/>
      <c r="K470" s="355"/>
      <c r="L470" s="355"/>
      <c r="N470" s="355"/>
      <c r="O470" s="355"/>
      <c r="P470" s="355"/>
      <c r="Q470" s="355"/>
      <c r="R470" s="355"/>
      <c r="S470" s="355"/>
      <c r="T470" s="355"/>
      <c r="U470" s="355"/>
      <c r="V470" s="355"/>
      <c r="W470" s="355"/>
      <c r="X470" s="348"/>
      <c r="Y470" s="348"/>
      <c r="Z470" s="353"/>
      <c r="AA470" s="354"/>
      <c r="AB470" s="348"/>
    </row>
    <row r="471" spans="4:28" x14ac:dyDescent="0.25">
      <c r="D471" s="355"/>
      <c r="E471" s="355"/>
      <c r="F471" s="356"/>
      <c r="G471" s="355"/>
      <c r="H471" s="355"/>
      <c r="K471" s="355"/>
      <c r="L471" s="355"/>
      <c r="N471" s="355"/>
      <c r="O471" s="355"/>
      <c r="P471" s="355"/>
      <c r="Q471" s="355"/>
      <c r="R471" s="355"/>
      <c r="S471" s="355"/>
      <c r="T471" s="355"/>
      <c r="U471" s="355"/>
      <c r="V471" s="355"/>
      <c r="W471" s="355"/>
      <c r="X471" s="348"/>
      <c r="Y471" s="348"/>
      <c r="Z471" s="353"/>
      <c r="AA471" s="354"/>
      <c r="AB471" s="348"/>
    </row>
    <row r="472" spans="4:28" x14ac:dyDescent="0.25">
      <c r="D472" s="355"/>
      <c r="E472" s="355"/>
      <c r="F472" s="356"/>
      <c r="G472" s="355"/>
      <c r="H472" s="355"/>
      <c r="K472" s="355"/>
      <c r="L472" s="355"/>
      <c r="N472" s="355"/>
      <c r="O472" s="355"/>
      <c r="P472" s="355"/>
      <c r="Q472" s="355"/>
      <c r="R472" s="355"/>
      <c r="S472" s="355"/>
      <c r="T472" s="355"/>
      <c r="U472" s="355"/>
      <c r="V472" s="355"/>
      <c r="W472" s="355"/>
      <c r="X472" s="348"/>
      <c r="Y472" s="348"/>
      <c r="Z472" s="353"/>
      <c r="AA472" s="354"/>
      <c r="AB472" s="348"/>
    </row>
    <row r="473" spans="4:28" x14ac:dyDescent="0.25">
      <c r="D473" s="355"/>
      <c r="E473" s="355"/>
      <c r="F473" s="356"/>
      <c r="G473" s="355"/>
      <c r="H473" s="355"/>
      <c r="K473" s="355"/>
      <c r="L473" s="355"/>
      <c r="N473" s="355"/>
      <c r="O473" s="355"/>
      <c r="P473" s="355"/>
      <c r="Q473" s="355"/>
      <c r="R473" s="355"/>
      <c r="S473" s="355"/>
      <c r="T473" s="355"/>
      <c r="U473" s="355"/>
      <c r="V473" s="355"/>
      <c r="W473" s="355"/>
      <c r="X473" s="348"/>
      <c r="Y473" s="348"/>
      <c r="Z473" s="353"/>
      <c r="AA473" s="354"/>
      <c r="AB473" s="348"/>
    </row>
    <row r="474" spans="4:28" x14ac:dyDescent="0.25">
      <c r="D474" s="355"/>
      <c r="E474" s="355"/>
      <c r="F474" s="356"/>
      <c r="G474" s="355"/>
      <c r="H474" s="355"/>
      <c r="K474" s="355"/>
      <c r="L474" s="355"/>
      <c r="N474" s="355"/>
      <c r="O474" s="355"/>
      <c r="P474" s="355"/>
      <c r="Q474" s="355"/>
      <c r="R474" s="355"/>
      <c r="S474" s="355"/>
      <c r="T474" s="355"/>
      <c r="U474" s="355"/>
      <c r="V474" s="355"/>
      <c r="W474" s="355"/>
      <c r="X474" s="348"/>
      <c r="Y474" s="348"/>
      <c r="Z474" s="353"/>
      <c r="AA474" s="354"/>
      <c r="AB474" s="348"/>
    </row>
    <row r="475" spans="4:28" x14ac:dyDescent="0.25">
      <c r="D475" s="355"/>
      <c r="E475" s="355"/>
      <c r="F475" s="356"/>
      <c r="G475" s="355"/>
      <c r="H475" s="355"/>
      <c r="K475" s="355"/>
      <c r="L475" s="355"/>
      <c r="N475" s="355"/>
      <c r="O475" s="355"/>
      <c r="P475" s="355"/>
      <c r="Q475" s="355"/>
      <c r="R475" s="355"/>
      <c r="S475" s="355"/>
      <c r="T475" s="355"/>
      <c r="U475" s="355"/>
      <c r="V475" s="355"/>
      <c r="W475" s="355"/>
      <c r="X475" s="348"/>
      <c r="Y475" s="348"/>
      <c r="Z475" s="353"/>
      <c r="AA475" s="354"/>
      <c r="AB475" s="348"/>
    </row>
    <row r="476" spans="4:28" x14ac:dyDescent="0.25">
      <c r="D476" s="355"/>
      <c r="E476" s="355"/>
      <c r="F476" s="356"/>
      <c r="G476" s="355"/>
      <c r="H476" s="355"/>
      <c r="K476" s="355"/>
      <c r="L476" s="355"/>
      <c r="N476" s="355"/>
      <c r="O476" s="355"/>
      <c r="P476" s="355"/>
      <c r="Q476" s="355"/>
      <c r="R476" s="355"/>
      <c r="S476" s="355"/>
      <c r="T476" s="355"/>
      <c r="U476" s="355"/>
      <c r="V476" s="355"/>
      <c r="W476" s="355"/>
      <c r="X476" s="348"/>
      <c r="Y476" s="348"/>
      <c r="Z476" s="353"/>
      <c r="AA476" s="354"/>
      <c r="AB476" s="348"/>
    </row>
    <row r="477" spans="4:28" x14ac:dyDescent="0.25">
      <c r="D477" s="355"/>
      <c r="E477" s="355"/>
      <c r="F477" s="356"/>
      <c r="G477" s="355"/>
      <c r="H477" s="355"/>
      <c r="K477" s="355"/>
      <c r="L477" s="355"/>
      <c r="N477" s="355"/>
      <c r="O477" s="355"/>
      <c r="P477" s="355"/>
      <c r="Q477" s="355"/>
      <c r="R477" s="355"/>
      <c r="S477" s="355"/>
      <c r="T477" s="355"/>
      <c r="U477" s="355"/>
      <c r="V477" s="355"/>
      <c r="W477" s="355"/>
      <c r="X477" s="348"/>
      <c r="Y477" s="348"/>
      <c r="Z477" s="353"/>
      <c r="AA477" s="354"/>
      <c r="AB477" s="348"/>
    </row>
    <row r="478" spans="4:28" x14ac:dyDescent="0.25">
      <c r="D478" s="355"/>
      <c r="E478" s="355"/>
      <c r="F478" s="356"/>
      <c r="G478" s="355"/>
      <c r="H478" s="355"/>
      <c r="K478" s="355"/>
      <c r="L478" s="355"/>
      <c r="N478" s="355"/>
      <c r="O478" s="355"/>
      <c r="P478" s="355"/>
      <c r="Q478" s="355"/>
      <c r="R478" s="355"/>
      <c r="S478" s="355"/>
      <c r="T478" s="355"/>
      <c r="U478" s="355"/>
      <c r="V478" s="355"/>
      <c r="W478" s="355"/>
      <c r="X478" s="348"/>
      <c r="Y478" s="348"/>
      <c r="Z478" s="353"/>
      <c r="AA478" s="354"/>
      <c r="AB478" s="263"/>
    </row>
    <row r="479" spans="4:28" x14ac:dyDescent="0.25">
      <c r="D479" s="355"/>
      <c r="E479" s="355"/>
      <c r="F479" s="356"/>
      <c r="G479" s="355"/>
      <c r="H479" s="355"/>
      <c r="K479" s="355"/>
      <c r="L479" s="355"/>
      <c r="N479" s="355"/>
      <c r="O479" s="355"/>
      <c r="P479" s="355"/>
      <c r="Q479" s="355"/>
      <c r="R479" s="355"/>
      <c r="S479" s="355"/>
      <c r="T479" s="355"/>
      <c r="U479" s="355"/>
      <c r="V479" s="355"/>
      <c r="W479" s="355"/>
      <c r="X479" s="348"/>
      <c r="Y479" s="348"/>
      <c r="Z479" s="353"/>
      <c r="AA479" s="354"/>
      <c r="AB479" s="348"/>
    </row>
    <row r="480" spans="4:28" x14ac:dyDescent="0.25">
      <c r="D480" s="355"/>
      <c r="E480" s="355"/>
      <c r="F480" s="356"/>
      <c r="G480" s="355"/>
      <c r="H480" s="355"/>
      <c r="K480" s="355"/>
      <c r="L480" s="355"/>
      <c r="N480" s="355"/>
      <c r="O480" s="355"/>
      <c r="P480" s="355"/>
      <c r="Q480" s="355"/>
      <c r="R480" s="355"/>
      <c r="S480" s="355"/>
      <c r="T480" s="355"/>
      <c r="U480" s="355"/>
      <c r="V480" s="355"/>
      <c r="W480" s="355"/>
      <c r="X480" s="348"/>
      <c r="Y480" s="348"/>
      <c r="Z480" s="353"/>
      <c r="AA480" s="354"/>
      <c r="AB480" s="348"/>
    </row>
    <row r="481" spans="1:28" x14ac:dyDescent="0.25">
      <c r="D481" s="355"/>
      <c r="E481" s="355"/>
      <c r="F481" s="356"/>
      <c r="G481" s="355"/>
      <c r="H481" s="355"/>
      <c r="K481" s="355"/>
      <c r="L481" s="355"/>
      <c r="N481" s="355"/>
      <c r="O481" s="355"/>
      <c r="P481" s="355"/>
      <c r="Q481" s="355"/>
      <c r="R481" s="355"/>
      <c r="S481" s="355"/>
      <c r="T481" s="355"/>
      <c r="U481" s="355"/>
      <c r="V481" s="355"/>
      <c r="W481" s="355"/>
      <c r="X481" s="348"/>
      <c r="Y481" s="348"/>
      <c r="Z481" s="353"/>
      <c r="AA481" s="354"/>
      <c r="AB481" s="348"/>
    </row>
    <row r="482" spans="1:28" x14ac:dyDescent="0.25">
      <c r="D482" s="355"/>
      <c r="E482" s="355"/>
      <c r="F482" s="356"/>
      <c r="G482" s="355"/>
      <c r="H482" s="355"/>
      <c r="K482" s="355"/>
      <c r="L482" s="355"/>
      <c r="N482" s="355"/>
      <c r="O482" s="355"/>
      <c r="P482" s="355"/>
      <c r="Q482" s="355"/>
      <c r="R482" s="355"/>
      <c r="S482" s="355"/>
      <c r="T482" s="355"/>
      <c r="U482" s="355"/>
      <c r="V482" s="355"/>
      <c r="W482" s="355"/>
      <c r="X482" s="348"/>
      <c r="Y482" s="348"/>
      <c r="Z482" s="353"/>
      <c r="AA482" s="354"/>
      <c r="AB482" s="348"/>
    </row>
    <row r="483" spans="1:28" x14ac:dyDescent="0.25">
      <c r="D483" s="355"/>
      <c r="E483" s="355"/>
      <c r="F483" s="356"/>
      <c r="G483" s="355"/>
      <c r="H483" s="355"/>
      <c r="K483" s="355"/>
      <c r="L483" s="355"/>
      <c r="N483" s="355"/>
      <c r="O483" s="355"/>
      <c r="P483" s="355"/>
      <c r="Q483" s="355"/>
      <c r="R483" s="355"/>
      <c r="S483" s="355"/>
      <c r="T483" s="355"/>
      <c r="U483" s="355"/>
      <c r="V483" s="355"/>
      <c r="W483" s="355"/>
      <c r="X483" s="348"/>
      <c r="Y483" s="348"/>
      <c r="Z483" s="353"/>
      <c r="AA483" s="354"/>
      <c r="AB483" s="348"/>
    </row>
    <row r="484" spans="1:28" x14ac:dyDescent="0.25">
      <c r="D484" s="355"/>
      <c r="E484" s="355"/>
      <c r="F484" s="356"/>
      <c r="G484" s="355"/>
      <c r="H484" s="355"/>
      <c r="K484" s="355"/>
      <c r="L484" s="355"/>
      <c r="N484" s="355"/>
      <c r="O484" s="355"/>
      <c r="P484" s="355"/>
      <c r="Q484" s="355"/>
      <c r="R484" s="355"/>
      <c r="S484" s="355"/>
      <c r="T484" s="355"/>
      <c r="U484" s="355"/>
      <c r="V484" s="355"/>
      <c r="W484" s="355"/>
      <c r="X484" s="348"/>
      <c r="Y484" s="348"/>
      <c r="Z484" s="353"/>
      <c r="AA484" s="354"/>
      <c r="AB484" s="348"/>
    </row>
    <row r="485" spans="1:28" x14ac:dyDescent="0.25">
      <c r="D485" s="355"/>
      <c r="E485" s="355"/>
      <c r="F485" s="356"/>
      <c r="G485" s="355"/>
      <c r="H485" s="355"/>
      <c r="K485" s="355"/>
      <c r="L485" s="355"/>
      <c r="N485" s="355"/>
      <c r="O485" s="355"/>
      <c r="P485" s="355"/>
      <c r="Q485" s="355"/>
      <c r="R485" s="355"/>
      <c r="S485" s="355"/>
      <c r="T485" s="355"/>
      <c r="U485" s="355"/>
      <c r="V485" s="355"/>
      <c r="W485" s="355"/>
      <c r="X485" s="348"/>
      <c r="Y485" s="348"/>
      <c r="Z485" s="353"/>
      <c r="AA485" s="354"/>
      <c r="AB485" s="348"/>
    </row>
    <row r="486" spans="1:28" x14ac:dyDescent="0.25">
      <c r="D486" s="355"/>
      <c r="E486" s="355"/>
      <c r="F486" s="356"/>
      <c r="G486" s="355"/>
      <c r="H486" s="355"/>
      <c r="K486" s="355"/>
      <c r="L486" s="355"/>
      <c r="N486" s="355"/>
      <c r="O486" s="355"/>
      <c r="P486" s="355"/>
      <c r="Q486" s="355"/>
      <c r="R486" s="355"/>
      <c r="S486" s="355"/>
      <c r="T486" s="355"/>
      <c r="U486" s="355"/>
      <c r="V486" s="355"/>
      <c r="W486" s="355"/>
      <c r="X486" s="348"/>
      <c r="Y486" s="348"/>
      <c r="Z486" s="353"/>
      <c r="AA486" s="354"/>
      <c r="AB486" s="348"/>
    </row>
    <row r="487" spans="1:28" x14ac:dyDescent="0.25">
      <c r="D487" s="355"/>
      <c r="E487" s="355"/>
      <c r="F487" s="356"/>
      <c r="G487" s="355"/>
      <c r="H487" s="355"/>
      <c r="K487" s="355"/>
      <c r="L487" s="355"/>
      <c r="N487" s="355"/>
      <c r="O487" s="355"/>
      <c r="P487" s="355"/>
      <c r="Q487" s="355"/>
      <c r="R487" s="355"/>
      <c r="S487" s="355"/>
      <c r="T487" s="355"/>
      <c r="U487" s="355"/>
      <c r="V487" s="355"/>
      <c r="W487" s="355"/>
      <c r="X487" s="348"/>
      <c r="Y487" s="348"/>
      <c r="Z487" s="353"/>
      <c r="AA487" s="354"/>
      <c r="AB487" s="348"/>
    </row>
    <row r="488" spans="1:28" x14ac:dyDescent="0.25">
      <c r="D488" s="355"/>
      <c r="E488" s="355"/>
      <c r="F488" s="356"/>
      <c r="G488" s="355"/>
      <c r="H488" s="355"/>
      <c r="K488" s="355"/>
      <c r="L488" s="355"/>
      <c r="N488" s="355"/>
      <c r="O488" s="355"/>
      <c r="P488" s="355"/>
      <c r="Q488" s="355"/>
      <c r="R488" s="355"/>
      <c r="S488" s="355"/>
      <c r="T488" s="355"/>
      <c r="U488" s="355"/>
      <c r="V488" s="355"/>
      <c r="W488" s="355"/>
      <c r="X488" s="348"/>
      <c r="Y488" s="348"/>
      <c r="Z488" s="353"/>
      <c r="AA488" s="354"/>
      <c r="AB488" s="348"/>
    </row>
    <row r="489" spans="1:28" x14ac:dyDescent="0.25">
      <c r="D489" s="355"/>
      <c r="E489" s="355"/>
      <c r="F489" s="356"/>
      <c r="G489" s="355"/>
      <c r="H489" s="355"/>
      <c r="K489" s="355"/>
      <c r="L489" s="355"/>
      <c r="N489" s="355"/>
      <c r="O489" s="355"/>
      <c r="P489" s="355"/>
      <c r="Q489" s="355"/>
      <c r="R489" s="355"/>
      <c r="S489" s="355"/>
      <c r="T489" s="355"/>
      <c r="U489" s="355"/>
      <c r="V489" s="355"/>
      <c r="W489" s="355"/>
      <c r="X489" s="348"/>
      <c r="Y489" s="348"/>
      <c r="Z489" s="353"/>
      <c r="AA489" s="354"/>
      <c r="AB489" s="348"/>
    </row>
    <row r="490" spans="1:28" s="263" customFormat="1" x14ac:dyDescent="0.25">
      <c r="A490" s="259"/>
      <c r="B490" s="260"/>
      <c r="C490" s="259"/>
      <c r="D490" s="355"/>
      <c r="E490" s="355"/>
      <c r="F490" s="356"/>
      <c r="G490" s="355"/>
      <c r="H490" s="355"/>
      <c r="I490" s="259"/>
      <c r="J490" s="259"/>
      <c r="K490" s="355"/>
      <c r="L490" s="355"/>
      <c r="M490" s="259"/>
      <c r="N490" s="355"/>
      <c r="O490" s="355"/>
      <c r="P490" s="355"/>
      <c r="Q490" s="355"/>
      <c r="R490" s="355"/>
      <c r="S490" s="355"/>
      <c r="T490" s="355"/>
      <c r="U490" s="355"/>
      <c r="V490" s="355"/>
      <c r="W490" s="355"/>
      <c r="X490" s="348"/>
      <c r="Y490" s="348"/>
      <c r="Z490" s="353"/>
      <c r="AA490" s="354"/>
      <c r="AB490" s="348"/>
    </row>
    <row r="491" spans="1:28" x14ac:dyDescent="0.25">
      <c r="D491" s="355"/>
      <c r="E491" s="355"/>
      <c r="F491" s="356"/>
      <c r="G491" s="355"/>
      <c r="H491" s="355"/>
      <c r="K491" s="355"/>
      <c r="L491" s="355"/>
      <c r="N491" s="355"/>
      <c r="O491" s="355"/>
      <c r="P491" s="355"/>
      <c r="Q491" s="355"/>
      <c r="R491" s="355"/>
      <c r="S491" s="355"/>
      <c r="T491" s="355"/>
      <c r="U491" s="355"/>
      <c r="V491" s="355"/>
      <c r="W491" s="355"/>
      <c r="X491" s="348"/>
      <c r="Y491" s="348"/>
      <c r="Z491" s="353"/>
      <c r="AA491" s="354"/>
      <c r="AB491" s="348"/>
    </row>
    <row r="492" spans="1:28" x14ac:dyDescent="0.25">
      <c r="D492" s="355"/>
      <c r="E492" s="355"/>
      <c r="F492" s="356"/>
      <c r="G492" s="355"/>
      <c r="H492" s="355"/>
      <c r="K492" s="355"/>
      <c r="L492" s="355"/>
      <c r="N492" s="355"/>
      <c r="O492" s="355"/>
      <c r="P492" s="355"/>
      <c r="Q492" s="355"/>
      <c r="R492" s="355"/>
      <c r="S492" s="355"/>
      <c r="T492" s="355"/>
      <c r="U492" s="355"/>
      <c r="V492" s="355"/>
      <c r="W492" s="355"/>
      <c r="X492" s="348"/>
      <c r="Y492" s="348"/>
      <c r="Z492" s="353"/>
      <c r="AA492" s="354"/>
      <c r="AB492" s="348"/>
    </row>
    <row r="493" spans="1:28" x14ac:dyDescent="0.25">
      <c r="D493" s="355"/>
      <c r="E493" s="355"/>
      <c r="F493" s="356"/>
      <c r="G493" s="355"/>
      <c r="H493" s="355"/>
      <c r="K493" s="355"/>
      <c r="L493" s="355"/>
      <c r="N493" s="355"/>
      <c r="O493" s="355"/>
      <c r="P493" s="355"/>
      <c r="Q493" s="355"/>
      <c r="R493" s="355"/>
      <c r="S493" s="355"/>
      <c r="T493" s="355"/>
      <c r="U493" s="355"/>
      <c r="V493" s="355"/>
      <c r="W493" s="355"/>
      <c r="X493" s="348"/>
      <c r="Y493" s="348"/>
      <c r="Z493" s="353"/>
      <c r="AA493" s="354"/>
      <c r="AB493" s="348"/>
    </row>
    <row r="494" spans="1:28" x14ac:dyDescent="0.25">
      <c r="D494" s="355"/>
      <c r="E494" s="355"/>
      <c r="F494" s="356"/>
      <c r="G494" s="355"/>
      <c r="H494" s="355"/>
      <c r="K494" s="355"/>
      <c r="L494" s="355"/>
      <c r="N494" s="355"/>
      <c r="O494" s="355"/>
      <c r="P494" s="355"/>
      <c r="Q494" s="355"/>
      <c r="R494" s="355"/>
      <c r="S494" s="355"/>
      <c r="T494" s="355"/>
      <c r="U494" s="355"/>
      <c r="V494" s="355"/>
      <c r="W494" s="355"/>
      <c r="X494" s="348"/>
      <c r="Y494" s="348"/>
      <c r="Z494" s="353"/>
      <c r="AA494" s="354"/>
      <c r="AB494" s="348"/>
    </row>
    <row r="495" spans="1:28" x14ac:dyDescent="0.25">
      <c r="D495" s="355"/>
      <c r="E495" s="355"/>
      <c r="F495" s="356"/>
      <c r="G495" s="355"/>
      <c r="H495" s="355"/>
      <c r="K495" s="355"/>
      <c r="L495" s="355"/>
      <c r="N495" s="355"/>
      <c r="O495" s="355"/>
      <c r="P495" s="355"/>
      <c r="Q495" s="355"/>
      <c r="R495" s="355"/>
      <c r="S495" s="355"/>
      <c r="T495" s="355"/>
      <c r="U495" s="355"/>
      <c r="V495" s="355"/>
      <c r="W495" s="355"/>
      <c r="X495" s="348"/>
      <c r="Y495" s="348"/>
      <c r="Z495" s="353"/>
      <c r="AA495" s="354"/>
      <c r="AB495" s="348"/>
    </row>
    <row r="496" spans="1:28" x14ac:dyDescent="0.25">
      <c r="D496" s="355"/>
      <c r="E496" s="355"/>
      <c r="F496" s="356"/>
      <c r="G496" s="355"/>
      <c r="H496" s="355"/>
      <c r="K496" s="355"/>
      <c r="L496" s="355"/>
      <c r="N496" s="355"/>
      <c r="O496" s="355"/>
      <c r="P496" s="355"/>
      <c r="Q496" s="355"/>
      <c r="R496" s="355"/>
      <c r="S496" s="355"/>
      <c r="T496" s="355"/>
      <c r="U496" s="355"/>
      <c r="V496" s="355"/>
      <c r="W496" s="355"/>
      <c r="X496" s="348"/>
      <c r="Y496" s="348"/>
      <c r="Z496" s="353"/>
      <c r="AA496" s="354"/>
      <c r="AB496" s="348"/>
    </row>
    <row r="497" spans="4:28" x14ac:dyDescent="0.25">
      <c r="D497" s="355"/>
      <c r="E497" s="355"/>
      <c r="F497" s="356"/>
      <c r="G497" s="355"/>
      <c r="H497" s="355"/>
      <c r="K497" s="355"/>
      <c r="L497" s="355"/>
      <c r="N497" s="355"/>
      <c r="O497" s="355"/>
      <c r="P497" s="355"/>
      <c r="Q497" s="355"/>
      <c r="R497" s="355"/>
      <c r="S497" s="355"/>
      <c r="T497" s="355"/>
      <c r="U497" s="355"/>
      <c r="V497" s="355"/>
      <c r="W497" s="355"/>
      <c r="X497" s="348"/>
      <c r="Y497" s="348"/>
      <c r="Z497" s="353"/>
      <c r="AA497" s="354"/>
      <c r="AB497" s="348"/>
    </row>
    <row r="498" spans="4:28" x14ac:dyDescent="0.25">
      <c r="D498" s="355"/>
      <c r="E498" s="355"/>
      <c r="F498" s="356"/>
      <c r="G498" s="355"/>
      <c r="H498" s="355"/>
      <c r="K498" s="355"/>
      <c r="L498" s="355"/>
      <c r="N498" s="355"/>
      <c r="O498" s="355"/>
      <c r="P498" s="355"/>
      <c r="Q498" s="355"/>
      <c r="R498" s="355"/>
      <c r="S498" s="355"/>
      <c r="T498" s="355"/>
      <c r="U498" s="355"/>
      <c r="V498" s="355"/>
      <c r="W498" s="355"/>
      <c r="X498" s="348"/>
      <c r="Y498" s="348"/>
      <c r="Z498" s="353"/>
      <c r="AA498" s="354"/>
      <c r="AB498" s="348"/>
    </row>
    <row r="499" spans="4:28" x14ac:dyDescent="0.25">
      <c r="D499" s="355"/>
      <c r="E499" s="355"/>
      <c r="F499" s="356"/>
      <c r="G499" s="355"/>
      <c r="H499" s="355"/>
      <c r="K499" s="355"/>
      <c r="L499" s="355"/>
      <c r="N499" s="355"/>
      <c r="O499" s="355"/>
      <c r="P499" s="355"/>
      <c r="Q499" s="355"/>
      <c r="R499" s="355"/>
      <c r="S499" s="355"/>
      <c r="T499" s="355"/>
      <c r="U499" s="355"/>
      <c r="V499" s="355"/>
      <c r="W499" s="355"/>
      <c r="X499" s="348"/>
      <c r="Y499" s="348"/>
      <c r="Z499" s="353"/>
      <c r="AA499" s="354"/>
      <c r="AB499" s="348"/>
    </row>
    <row r="500" spans="4:28" x14ac:dyDescent="0.25">
      <c r="D500" s="355"/>
      <c r="E500" s="355"/>
      <c r="F500" s="356"/>
      <c r="G500" s="355"/>
      <c r="H500" s="355"/>
      <c r="K500" s="355"/>
      <c r="L500" s="355"/>
      <c r="N500" s="355"/>
      <c r="O500" s="355"/>
      <c r="P500" s="355"/>
      <c r="Q500" s="355"/>
      <c r="R500" s="355"/>
      <c r="S500" s="355"/>
      <c r="T500" s="355"/>
      <c r="U500" s="355"/>
      <c r="V500" s="355"/>
      <c r="W500" s="355"/>
      <c r="X500" s="348"/>
      <c r="Y500" s="348"/>
      <c r="Z500" s="353"/>
      <c r="AA500" s="354"/>
      <c r="AB500" s="348"/>
    </row>
    <row r="501" spans="4:28" x14ac:dyDescent="0.25">
      <c r="D501" s="355"/>
      <c r="E501" s="355"/>
      <c r="F501" s="356"/>
      <c r="G501" s="355"/>
      <c r="H501" s="355"/>
      <c r="K501" s="355"/>
      <c r="L501" s="355"/>
      <c r="N501" s="355"/>
      <c r="O501" s="355"/>
      <c r="P501" s="355"/>
      <c r="Q501" s="355"/>
      <c r="R501" s="355"/>
      <c r="S501" s="355"/>
      <c r="T501" s="355"/>
      <c r="U501" s="355"/>
      <c r="V501" s="355"/>
      <c r="W501" s="355"/>
      <c r="X501" s="348"/>
      <c r="Y501" s="348"/>
      <c r="Z501" s="353"/>
      <c r="AA501" s="354"/>
      <c r="AB501" s="348"/>
    </row>
    <row r="502" spans="4:28" x14ac:dyDescent="0.25">
      <c r="D502" s="355"/>
      <c r="E502" s="355"/>
      <c r="F502" s="356"/>
      <c r="G502" s="355"/>
      <c r="H502" s="355"/>
      <c r="K502" s="355"/>
      <c r="L502" s="355"/>
      <c r="N502" s="355"/>
      <c r="O502" s="355"/>
      <c r="P502" s="355"/>
      <c r="Q502" s="355"/>
      <c r="R502" s="355"/>
      <c r="S502" s="355"/>
      <c r="T502" s="355"/>
      <c r="U502" s="355"/>
      <c r="V502" s="355"/>
      <c r="W502" s="355"/>
      <c r="X502" s="348"/>
      <c r="Y502" s="348"/>
      <c r="Z502" s="353"/>
      <c r="AA502" s="354"/>
      <c r="AB502" s="348"/>
    </row>
    <row r="503" spans="4:28" x14ac:dyDescent="0.25">
      <c r="D503" s="355"/>
      <c r="E503" s="355"/>
      <c r="F503" s="356"/>
      <c r="G503" s="355"/>
      <c r="H503" s="355"/>
      <c r="K503" s="355"/>
      <c r="L503" s="355"/>
      <c r="N503" s="355"/>
      <c r="O503" s="355"/>
      <c r="P503" s="355"/>
      <c r="Q503" s="355"/>
      <c r="R503" s="355"/>
      <c r="S503" s="355"/>
      <c r="T503" s="355"/>
      <c r="U503" s="355"/>
      <c r="V503" s="355"/>
      <c r="W503" s="355"/>
      <c r="X503" s="348"/>
      <c r="Y503" s="348"/>
      <c r="Z503" s="353"/>
      <c r="AA503" s="354"/>
      <c r="AB503" s="348"/>
    </row>
    <row r="504" spans="4:28" x14ac:dyDescent="0.25">
      <c r="D504" s="355"/>
      <c r="E504" s="355"/>
      <c r="F504" s="356"/>
      <c r="G504" s="355"/>
      <c r="H504" s="355"/>
      <c r="K504" s="355"/>
      <c r="L504" s="355"/>
      <c r="N504" s="355"/>
      <c r="O504" s="355"/>
      <c r="P504" s="355"/>
      <c r="Q504" s="355"/>
      <c r="R504" s="355"/>
      <c r="S504" s="355"/>
      <c r="T504" s="355"/>
      <c r="U504" s="355"/>
      <c r="V504" s="355"/>
      <c r="W504" s="355"/>
      <c r="X504" s="348"/>
      <c r="Y504" s="348"/>
      <c r="Z504" s="353"/>
      <c r="AA504" s="354"/>
      <c r="AB504" s="348"/>
    </row>
    <row r="505" spans="4:28" x14ac:dyDescent="0.25">
      <c r="D505" s="355"/>
      <c r="E505" s="355"/>
      <c r="F505" s="356"/>
      <c r="G505" s="355"/>
      <c r="H505" s="355"/>
      <c r="K505" s="355"/>
      <c r="L505" s="355"/>
      <c r="N505" s="355"/>
      <c r="O505" s="355"/>
      <c r="P505" s="355"/>
      <c r="Q505" s="355"/>
      <c r="R505" s="355"/>
      <c r="S505" s="355"/>
      <c r="T505" s="355"/>
      <c r="U505" s="355"/>
      <c r="V505" s="355"/>
      <c r="W505" s="355"/>
      <c r="X505" s="348"/>
      <c r="Y505" s="348"/>
      <c r="Z505" s="353"/>
      <c r="AA505" s="354"/>
      <c r="AB505" s="348"/>
    </row>
    <row r="506" spans="4:28" x14ac:dyDescent="0.25">
      <c r="D506" s="355"/>
      <c r="E506" s="355"/>
      <c r="F506" s="356"/>
      <c r="G506" s="355"/>
      <c r="H506" s="355"/>
      <c r="K506" s="355"/>
      <c r="L506" s="355"/>
      <c r="N506" s="355"/>
      <c r="O506" s="355"/>
      <c r="P506" s="355"/>
      <c r="Q506" s="355"/>
      <c r="R506" s="355"/>
      <c r="S506" s="355"/>
      <c r="T506" s="355"/>
      <c r="U506" s="355"/>
      <c r="V506" s="355"/>
      <c r="W506" s="355"/>
      <c r="X506" s="348"/>
      <c r="Y506" s="348"/>
      <c r="Z506" s="353"/>
      <c r="AA506" s="354"/>
      <c r="AB506" s="348"/>
    </row>
    <row r="507" spans="4:28" x14ac:dyDescent="0.25">
      <c r="D507" s="355"/>
      <c r="E507" s="355"/>
      <c r="F507" s="356"/>
      <c r="G507" s="355"/>
      <c r="H507" s="355"/>
      <c r="K507" s="355"/>
      <c r="L507" s="355"/>
      <c r="N507" s="355"/>
      <c r="O507" s="355"/>
      <c r="P507" s="355"/>
      <c r="Q507" s="355"/>
      <c r="R507" s="355"/>
      <c r="S507" s="355"/>
      <c r="T507" s="355"/>
      <c r="U507" s="355"/>
      <c r="V507" s="355"/>
      <c r="W507" s="355"/>
      <c r="X507" s="348"/>
      <c r="Y507" s="348"/>
      <c r="Z507" s="353"/>
      <c r="AA507" s="354"/>
      <c r="AB507" s="348"/>
    </row>
    <row r="508" spans="4:28" x14ac:dyDescent="0.25">
      <c r="D508" s="355"/>
      <c r="E508" s="355"/>
      <c r="F508" s="356"/>
      <c r="G508" s="355"/>
      <c r="H508" s="355"/>
      <c r="K508" s="355"/>
      <c r="L508" s="355"/>
      <c r="N508" s="355"/>
      <c r="O508" s="355"/>
      <c r="P508" s="355"/>
      <c r="Q508" s="355"/>
      <c r="R508" s="355"/>
      <c r="S508" s="355"/>
      <c r="T508" s="355"/>
      <c r="U508" s="355"/>
      <c r="V508" s="355"/>
      <c r="W508" s="355"/>
      <c r="X508" s="348"/>
      <c r="Y508" s="348"/>
      <c r="Z508" s="353"/>
      <c r="AA508" s="354"/>
      <c r="AB508" s="348"/>
    </row>
    <row r="509" spans="4:28" x14ac:dyDescent="0.25">
      <c r="D509" s="355"/>
      <c r="E509" s="355"/>
      <c r="F509" s="356"/>
      <c r="G509" s="355"/>
      <c r="H509" s="355"/>
      <c r="K509" s="355"/>
      <c r="L509" s="355"/>
      <c r="N509" s="355"/>
      <c r="O509" s="355"/>
      <c r="P509" s="355"/>
      <c r="Q509" s="355"/>
      <c r="R509" s="355"/>
      <c r="S509" s="355"/>
      <c r="T509" s="355"/>
      <c r="U509" s="355"/>
      <c r="V509" s="355"/>
      <c r="W509" s="355"/>
      <c r="X509" s="348"/>
      <c r="Y509" s="348"/>
      <c r="Z509" s="353"/>
      <c r="AA509" s="354"/>
      <c r="AB509" s="348"/>
    </row>
    <row r="510" spans="4:28" x14ac:dyDescent="0.25">
      <c r="D510" s="355"/>
      <c r="E510" s="355"/>
      <c r="F510" s="356"/>
      <c r="G510" s="355"/>
      <c r="H510" s="355"/>
      <c r="K510" s="355"/>
      <c r="L510" s="355"/>
      <c r="N510" s="355"/>
      <c r="O510" s="355"/>
      <c r="P510" s="355"/>
      <c r="Q510" s="355"/>
      <c r="R510" s="355"/>
      <c r="S510" s="355"/>
      <c r="T510" s="355"/>
      <c r="U510" s="355"/>
      <c r="V510" s="355"/>
      <c r="W510" s="355"/>
      <c r="X510" s="348"/>
      <c r="Y510" s="348"/>
      <c r="Z510" s="353"/>
      <c r="AA510" s="354"/>
      <c r="AB510" s="348"/>
    </row>
    <row r="511" spans="4:28" x14ac:dyDescent="0.25">
      <c r="D511" s="355"/>
      <c r="E511" s="355"/>
      <c r="F511" s="356"/>
      <c r="G511" s="355"/>
      <c r="H511" s="355"/>
      <c r="K511" s="355"/>
      <c r="L511" s="355"/>
      <c r="N511" s="355"/>
      <c r="O511" s="355"/>
      <c r="P511" s="355"/>
      <c r="Q511" s="355"/>
      <c r="R511" s="355"/>
      <c r="S511" s="355"/>
      <c r="T511" s="355"/>
      <c r="U511" s="355"/>
      <c r="V511" s="355"/>
      <c r="W511" s="355"/>
      <c r="X511" s="348"/>
      <c r="Y511" s="348"/>
      <c r="Z511" s="353"/>
      <c r="AA511" s="354"/>
      <c r="AB511" s="348"/>
    </row>
    <row r="512" spans="4:28" x14ac:dyDescent="0.25">
      <c r="D512" s="355"/>
      <c r="E512" s="355"/>
      <c r="F512" s="356"/>
      <c r="G512" s="355"/>
      <c r="H512" s="355"/>
      <c r="K512" s="355"/>
      <c r="L512" s="355"/>
      <c r="N512" s="355"/>
      <c r="O512" s="355"/>
      <c r="P512" s="355"/>
      <c r="Q512" s="355"/>
      <c r="R512" s="355"/>
      <c r="S512" s="355"/>
      <c r="T512" s="355"/>
      <c r="U512" s="355"/>
      <c r="V512" s="355"/>
      <c r="W512" s="355"/>
      <c r="X512" s="348"/>
      <c r="Y512" s="348"/>
      <c r="Z512" s="353"/>
      <c r="AA512" s="354"/>
      <c r="AB512" s="348"/>
    </row>
    <row r="513" spans="4:28" x14ac:dyDescent="0.25">
      <c r="D513" s="355"/>
      <c r="E513" s="355"/>
      <c r="F513" s="356"/>
      <c r="G513" s="355"/>
      <c r="H513" s="355"/>
      <c r="K513" s="355"/>
      <c r="L513" s="355"/>
      <c r="N513" s="355"/>
      <c r="O513" s="355"/>
      <c r="P513" s="355"/>
      <c r="Q513" s="355"/>
      <c r="R513" s="355"/>
      <c r="S513" s="355"/>
      <c r="T513" s="355"/>
      <c r="U513" s="355"/>
      <c r="V513" s="355"/>
      <c r="W513" s="355"/>
      <c r="X513" s="348"/>
      <c r="Y513" s="348"/>
      <c r="Z513" s="353"/>
      <c r="AA513" s="354"/>
      <c r="AB513" s="348"/>
    </row>
    <row r="514" spans="4:28" x14ac:dyDescent="0.25">
      <c r="D514" s="355"/>
      <c r="E514" s="355"/>
      <c r="F514" s="356"/>
      <c r="G514" s="355"/>
      <c r="H514" s="355"/>
      <c r="K514" s="355"/>
      <c r="L514" s="355"/>
      <c r="N514" s="355"/>
      <c r="O514" s="355"/>
      <c r="P514" s="355"/>
      <c r="Q514" s="355"/>
      <c r="R514" s="355"/>
      <c r="S514" s="355"/>
      <c r="T514" s="355"/>
      <c r="U514" s="355"/>
      <c r="V514" s="355"/>
      <c r="W514" s="355"/>
      <c r="X514" s="348"/>
      <c r="Y514" s="348"/>
      <c r="Z514" s="353"/>
      <c r="AA514" s="354"/>
      <c r="AB514" s="348"/>
    </row>
    <row r="515" spans="4:28" x14ac:dyDescent="0.25">
      <c r="D515" s="355"/>
      <c r="E515" s="355"/>
      <c r="F515" s="356"/>
      <c r="G515" s="355"/>
      <c r="H515" s="355"/>
      <c r="K515" s="355"/>
      <c r="L515" s="355"/>
      <c r="N515" s="355"/>
      <c r="O515" s="355"/>
      <c r="P515" s="355"/>
      <c r="Q515" s="355"/>
      <c r="R515" s="355"/>
      <c r="S515" s="355"/>
      <c r="T515" s="355"/>
      <c r="U515" s="355"/>
      <c r="V515" s="355"/>
      <c r="W515" s="355"/>
      <c r="X515" s="348"/>
      <c r="Y515" s="348"/>
      <c r="Z515" s="353"/>
      <c r="AA515" s="354"/>
      <c r="AB515" s="348"/>
    </row>
    <row r="516" spans="4:28" x14ac:dyDescent="0.25">
      <c r="D516" s="355"/>
      <c r="E516" s="355"/>
      <c r="F516" s="356"/>
      <c r="G516" s="355"/>
      <c r="H516" s="355"/>
      <c r="K516" s="355"/>
      <c r="L516" s="355"/>
      <c r="N516" s="355"/>
      <c r="O516" s="355"/>
      <c r="P516" s="355"/>
      <c r="Q516" s="355"/>
      <c r="R516" s="355"/>
      <c r="S516" s="355"/>
      <c r="T516" s="355"/>
      <c r="U516" s="355"/>
      <c r="V516" s="355"/>
      <c r="W516" s="355"/>
      <c r="X516" s="348"/>
      <c r="Y516" s="348"/>
      <c r="Z516" s="353"/>
      <c r="AA516" s="354"/>
      <c r="AB516" s="348"/>
    </row>
    <row r="517" spans="4:28" x14ac:dyDescent="0.25">
      <c r="D517" s="355"/>
      <c r="E517" s="355"/>
      <c r="F517" s="356"/>
      <c r="G517" s="355"/>
      <c r="H517" s="355"/>
      <c r="K517" s="355"/>
      <c r="L517" s="355"/>
      <c r="N517" s="355"/>
      <c r="O517" s="355"/>
      <c r="P517" s="355"/>
      <c r="Q517" s="355"/>
      <c r="R517" s="355"/>
      <c r="S517" s="355"/>
      <c r="T517" s="355"/>
      <c r="U517" s="355"/>
      <c r="V517" s="355"/>
      <c r="W517" s="355"/>
      <c r="X517" s="348"/>
      <c r="Y517" s="348"/>
      <c r="Z517" s="353"/>
      <c r="AA517" s="354"/>
      <c r="AB517" s="348"/>
    </row>
    <row r="518" spans="4:28" x14ac:dyDescent="0.25">
      <c r="D518" s="355"/>
      <c r="E518" s="355"/>
      <c r="F518" s="356"/>
      <c r="G518" s="355"/>
      <c r="H518" s="355"/>
      <c r="K518" s="355"/>
      <c r="L518" s="355"/>
      <c r="N518" s="355"/>
      <c r="O518" s="355"/>
      <c r="P518" s="355"/>
      <c r="Q518" s="355"/>
      <c r="R518" s="355"/>
      <c r="S518" s="355"/>
      <c r="T518" s="355"/>
      <c r="U518" s="355"/>
      <c r="V518" s="355"/>
      <c r="W518" s="355"/>
      <c r="X518" s="348"/>
      <c r="Y518" s="348"/>
      <c r="Z518" s="353"/>
      <c r="AA518" s="354"/>
      <c r="AB518" s="348"/>
    </row>
    <row r="519" spans="4:28" x14ac:dyDescent="0.25">
      <c r="D519" s="355"/>
      <c r="E519" s="355"/>
      <c r="F519" s="356"/>
      <c r="G519" s="355"/>
      <c r="H519" s="355"/>
      <c r="K519" s="355"/>
      <c r="L519" s="355"/>
      <c r="N519" s="355"/>
      <c r="O519" s="355"/>
      <c r="P519" s="355"/>
      <c r="Q519" s="355"/>
      <c r="R519" s="355"/>
      <c r="S519" s="355"/>
      <c r="T519" s="355"/>
      <c r="U519" s="355"/>
      <c r="V519" s="355"/>
      <c r="W519" s="355"/>
      <c r="X519" s="348"/>
      <c r="Y519" s="348"/>
      <c r="Z519" s="353"/>
      <c r="AA519" s="354"/>
      <c r="AB519" s="348"/>
    </row>
    <row r="520" spans="4:28" x14ac:dyDescent="0.25">
      <c r="D520" s="355"/>
      <c r="E520" s="355"/>
      <c r="F520" s="356"/>
      <c r="G520" s="355"/>
      <c r="H520" s="355"/>
      <c r="K520" s="355"/>
      <c r="L520" s="355"/>
      <c r="N520" s="355"/>
      <c r="O520" s="355"/>
      <c r="P520" s="355"/>
      <c r="Q520" s="355"/>
      <c r="R520" s="355"/>
      <c r="S520" s="355"/>
      <c r="T520" s="355"/>
      <c r="U520" s="355"/>
      <c r="V520" s="355"/>
      <c r="W520" s="355"/>
      <c r="X520" s="348"/>
      <c r="Y520" s="348"/>
      <c r="Z520" s="353"/>
      <c r="AA520" s="354"/>
      <c r="AB520" s="348"/>
    </row>
    <row r="521" spans="4:28" x14ac:dyDescent="0.25">
      <c r="D521" s="355"/>
      <c r="E521" s="355"/>
      <c r="F521" s="356"/>
      <c r="G521" s="355"/>
      <c r="H521" s="355"/>
      <c r="K521" s="355"/>
      <c r="L521" s="355"/>
      <c r="N521" s="355"/>
      <c r="O521" s="355"/>
      <c r="P521" s="355"/>
      <c r="Q521" s="355"/>
      <c r="R521" s="355"/>
      <c r="S521" s="355"/>
      <c r="T521" s="355"/>
      <c r="U521" s="355"/>
      <c r="V521" s="355"/>
      <c r="W521" s="355"/>
      <c r="X521" s="348"/>
      <c r="Y521" s="348"/>
      <c r="Z521" s="353"/>
      <c r="AA521" s="354"/>
      <c r="AB521" s="348"/>
    </row>
    <row r="522" spans="4:28" x14ac:dyDescent="0.25">
      <c r="D522" s="355"/>
      <c r="E522" s="355"/>
      <c r="F522" s="356"/>
      <c r="G522" s="355"/>
      <c r="H522" s="355"/>
      <c r="K522" s="355"/>
      <c r="L522" s="355"/>
      <c r="N522" s="355"/>
      <c r="O522" s="355"/>
      <c r="P522" s="355"/>
      <c r="Q522" s="355"/>
      <c r="R522" s="355"/>
      <c r="S522" s="355"/>
      <c r="T522" s="355"/>
      <c r="U522" s="355"/>
      <c r="V522" s="355"/>
      <c r="W522" s="355"/>
      <c r="X522" s="348"/>
      <c r="Y522" s="348"/>
      <c r="Z522" s="353"/>
      <c r="AA522" s="354"/>
      <c r="AB522" s="348"/>
    </row>
    <row r="523" spans="4:28" x14ac:dyDescent="0.25">
      <c r="D523" s="355"/>
      <c r="E523" s="355"/>
      <c r="F523" s="356"/>
      <c r="G523" s="355"/>
      <c r="H523" s="355"/>
      <c r="K523" s="355"/>
      <c r="L523" s="355"/>
      <c r="N523" s="355"/>
      <c r="O523" s="355"/>
      <c r="P523" s="355"/>
      <c r="Q523" s="355"/>
      <c r="R523" s="355"/>
      <c r="S523" s="355"/>
      <c r="T523" s="355"/>
      <c r="U523" s="355"/>
      <c r="V523" s="355"/>
      <c r="W523" s="355"/>
      <c r="X523" s="348"/>
      <c r="Y523" s="348"/>
      <c r="Z523" s="353"/>
      <c r="AA523" s="354"/>
      <c r="AB523" s="348"/>
    </row>
    <row r="524" spans="4:28" x14ac:dyDescent="0.25">
      <c r="D524" s="355"/>
      <c r="E524" s="355"/>
      <c r="F524" s="356"/>
      <c r="G524" s="355"/>
      <c r="H524" s="355"/>
      <c r="K524" s="355"/>
      <c r="L524" s="355"/>
      <c r="N524" s="355"/>
      <c r="O524" s="355"/>
      <c r="P524" s="355"/>
      <c r="Q524" s="355"/>
      <c r="R524" s="355"/>
      <c r="S524" s="355"/>
      <c r="T524" s="355"/>
      <c r="U524" s="355"/>
      <c r="V524" s="355"/>
      <c r="W524" s="355"/>
      <c r="X524" s="348"/>
      <c r="Y524" s="348"/>
      <c r="Z524" s="353"/>
      <c r="AA524" s="354"/>
      <c r="AB524" s="348"/>
    </row>
    <row r="525" spans="4:28" x14ac:dyDescent="0.25">
      <c r="D525" s="355"/>
      <c r="E525" s="355"/>
      <c r="F525" s="356"/>
      <c r="G525" s="355"/>
      <c r="H525" s="355"/>
      <c r="K525" s="355"/>
      <c r="L525" s="355"/>
      <c r="N525" s="355"/>
      <c r="O525" s="355"/>
      <c r="P525" s="355"/>
      <c r="Q525" s="355"/>
      <c r="R525" s="355"/>
      <c r="S525" s="355"/>
      <c r="T525" s="355"/>
      <c r="U525" s="355"/>
      <c r="V525" s="355"/>
      <c r="W525" s="355"/>
      <c r="X525" s="348"/>
      <c r="Y525" s="348"/>
      <c r="Z525" s="353"/>
      <c r="AA525" s="354"/>
      <c r="AB525" s="348"/>
    </row>
    <row r="526" spans="4:28" x14ac:dyDescent="0.25">
      <c r="D526" s="355"/>
      <c r="E526" s="355"/>
      <c r="F526" s="356"/>
      <c r="G526" s="355"/>
      <c r="H526" s="355"/>
      <c r="K526" s="355"/>
      <c r="L526" s="355"/>
      <c r="N526" s="355"/>
      <c r="O526" s="355"/>
      <c r="P526" s="355"/>
      <c r="Q526" s="355"/>
      <c r="R526" s="355"/>
      <c r="S526" s="355"/>
      <c r="T526" s="355"/>
      <c r="U526" s="355"/>
      <c r="V526" s="355"/>
      <c r="W526" s="355"/>
      <c r="X526" s="348"/>
      <c r="Y526" s="348"/>
      <c r="Z526" s="353"/>
      <c r="AA526" s="354"/>
      <c r="AB526" s="348"/>
    </row>
    <row r="527" spans="4:28" x14ac:dyDescent="0.25">
      <c r="D527" s="355"/>
      <c r="E527" s="355"/>
      <c r="F527" s="356"/>
      <c r="G527" s="355"/>
      <c r="H527" s="355"/>
      <c r="K527" s="355"/>
      <c r="L527" s="355"/>
      <c r="N527" s="355"/>
      <c r="O527" s="355"/>
      <c r="P527" s="355"/>
      <c r="Q527" s="355"/>
      <c r="R527" s="355"/>
      <c r="S527" s="355"/>
      <c r="T527" s="355"/>
      <c r="U527" s="355"/>
      <c r="V527" s="355"/>
      <c r="W527" s="355"/>
      <c r="X527" s="348"/>
      <c r="Y527" s="348"/>
      <c r="Z527" s="353"/>
      <c r="AA527" s="354"/>
      <c r="AB527" s="348"/>
    </row>
    <row r="528" spans="4:28" x14ac:dyDescent="0.25">
      <c r="D528" s="355"/>
      <c r="E528" s="355"/>
      <c r="F528" s="356"/>
      <c r="G528" s="355"/>
      <c r="H528" s="355"/>
      <c r="K528" s="355"/>
      <c r="L528" s="355"/>
      <c r="N528" s="355"/>
      <c r="O528" s="355"/>
      <c r="P528" s="355"/>
      <c r="Q528" s="355"/>
      <c r="R528" s="355"/>
      <c r="S528" s="355"/>
      <c r="T528" s="355"/>
      <c r="U528" s="355"/>
      <c r="V528" s="355"/>
      <c r="W528" s="355"/>
      <c r="X528" s="348"/>
      <c r="Y528" s="348"/>
      <c r="Z528" s="353"/>
      <c r="AA528" s="354"/>
      <c r="AB528" s="348"/>
    </row>
    <row r="529" spans="4:28" x14ac:dyDescent="0.25">
      <c r="D529" s="355"/>
      <c r="E529" s="355"/>
      <c r="F529" s="356"/>
      <c r="G529" s="355"/>
      <c r="H529" s="355"/>
      <c r="K529" s="355"/>
      <c r="L529" s="355"/>
      <c r="N529" s="355"/>
      <c r="O529" s="355"/>
      <c r="P529" s="355"/>
      <c r="Q529" s="355"/>
      <c r="R529" s="355"/>
      <c r="S529" s="355"/>
      <c r="T529" s="355"/>
      <c r="U529" s="355"/>
      <c r="V529" s="355"/>
      <c r="W529" s="355"/>
      <c r="X529" s="348"/>
      <c r="Y529" s="348"/>
      <c r="Z529" s="353"/>
      <c r="AA529" s="354"/>
      <c r="AB529" s="348"/>
    </row>
    <row r="530" spans="4:28" x14ac:dyDescent="0.25">
      <c r="D530" s="355"/>
      <c r="E530" s="355"/>
      <c r="F530" s="356"/>
      <c r="G530" s="355"/>
      <c r="H530" s="355"/>
      <c r="K530" s="355"/>
      <c r="L530" s="355"/>
      <c r="N530" s="355"/>
      <c r="O530" s="355"/>
      <c r="P530" s="355"/>
      <c r="Q530" s="355"/>
      <c r="R530" s="355"/>
      <c r="S530" s="355"/>
      <c r="T530" s="355"/>
      <c r="U530" s="355"/>
      <c r="V530" s="355"/>
      <c r="W530" s="355"/>
      <c r="X530" s="348"/>
      <c r="Y530" s="348"/>
      <c r="Z530" s="353"/>
      <c r="AA530" s="354"/>
      <c r="AB530" s="348"/>
    </row>
    <row r="531" spans="4:28" x14ac:dyDescent="0.25">
      <c r="D531" s="355"/>
      <c r="E531" s="355"/>
      <c r="F531" s="356"/>
      <c r="G531" s="355"/>
      <c r="H531" s="355"/>
      <c r="K531" s="355"/>
      <c r="L531" s="355"/>
      <c r="N531" s="355"/>
      <c r="O531" s="355"/>
      <c r="P531" s="355"/>
      <c r="Q531" s="355"/>
      <c r="R531" s="355"/>
      <c r="S531" s="355"/>
      <c r="T531" s="355"/>
      <c r="U531" s="355"/>
      <c r="V531" s="355"/>
      <c r="W531" s="355"/>
      <c r="X531" s="348"/>
      <c r="Y531" s="348"/>
      <c r="Z531" s="353"/>
      <c r="AA531" s="354"/>
      <c r="AB531" s="348"/>
    </row>
    <row r="532" spans="4:28" x14ac:dyDescent="0.25">
      <c r="D532" s="355"/>
      <c r="E532" s="355"/>
      <c r="F532" s="356"/>
      <c r="G532" s="355"/>
      <c r="H532" s="355"/>
      <c r="K532" s="355"/>
      <c r="L532" s="355"/>
      <c r="N532" s="355"/>
      <c r="O532" s="355"/>
      <c r="P532" s="355"/>
      <c r="Q532" s="355"/>
      <c r="R532" s="355"/>
      <c r="S532" s="355"/>
      <c r="T532" s="355"/>
      <c r="U532" s="355"/>
      <c r="V532" s="355"/>
      <c r="W532" s="355"/>
      <c r="X532" s="348"/>
      <c r="Y532" s="348"/>
      <c r="Z532" s="353"/>
      <c r="AA532" s="354"/>
      <c r="AB532" s="348"/>
    </row>
    <row r="533" spans="4:28" x14ac:dyDescent="0.25">
      <c r="D533" s="355"/>
      <c r="E533" s="355"/>
      <c r="F533" s="356"/>
      <c r="G533" s="355"/>
      <c r="H533" s="355"/>
      <c r="K533" s="355"/>
      <c r="L533" s="355"/>
      <c r="N533" s="355"/>
      <c r="O533" s="355"/>
      <c r="P533" s="355"/>
      <c r="Q533" s="355"/>
      <c r="R533" s="355"/>
      <c r="S533" s="355"/>
      <c r="T533" s="355"/>
      <c r="U533" s="355"/>
      <c r="V533" s="355"/>
      <c r="W533" s="355"/>
      <c r="X533" s="348"/>
      <c r="Y533" s="348"/>
      <c r="Z533" s="353"/>
      <c r="AA533" s="354"/>
      <c r="AB533" s="348"/>
    </row>
    <row r="534" spans="4:28" x14ac:dyDescent="0.25">
      <c r="D534" s="355"/>
      <c r="E534" s="355"/>
      <c r="F534" s="356"/>
      <c r="G534" s="355"/>
      <c r="H534" s="355"/>
      <c r="K534" s="355"/>
      <c r="L534" s="355"/>
      <c r="N534" s="355"/>
      <c r="O534" s="355"/>
      <c r="P534" s="355"/>
      <c r="Q534" s="355"/>
      <c r="R534" s="355"/>
      <c r="S534" s="355"/>
      <c r="T534" s="355"/>
      <c r="U534" s="355"/>
      <c r="V534" s="355"/>
      <c r="W534" s="355"/>
      <c r="X534" s="348"/>
      <c r="Y534" s="348"/>
      <c r="Z534" s="353"/>
      <c r="AA534" s="354"/>
      <c r="AB534" s="348"/>
    </row>
    <row r="535" spans="4:28" x14ac:dyDescent="0.25">
      <c r="D535" s="355"/>
      <c r="E535" s="355"/>
      <c r="F535" s="356"/>
      <c r="G535" s="355"/>
      <c r="H535" s="355"/>
      <c r="K535" s="355"/>
      <c r="L535" s="355"/>
      <c r="N535" s="355"/>
      <c r="O535" s="355"/>
      <c r="P535" s="355"/>
      <c r="Q535" s="355"/>
      <c r="R535" s="355"/>
      <c r="S535" s="355"/>
      <c r="T535" s="355"/>
      <c r="U535" s="355"/>
      <c r="V535" s="355"/>
      <c r="W535" s="355"/>
      <c r="X535" s="348"/>
      <c r="Y535" s="348"/>
      <c r="Z535" s="353"/>
      <c r="AA535" s="354"/>
      <c r="AB535" s="348"/>
    </row>
    <row r="536" spans="4:28" x14ac:dyDescent="0.25">
      <c r="D536" s="355"/>
      <c r="E536" s="355"/>
      <c r="F536" s="356"/>
      <c r="G536" s="355"/>
      <c r="H536" s="355"/>
      <c r="K536" s="355"/>
      <c r="L536" s="355"/>
      <c r="N536" s="355"/>
      <c r="O536" s="355"/>
      <c r="P536" s="355"/>
      <c r="Q536" s="355"/>
      <c r="R536" s="355"/>
      <c r="S536" s="355"/>
      <c r="T536" s="355"/>
      <c r="U536" s="355"/>
      <c r="V536" s="355"/>
      <c r="W536" s="355"/>
      <c r="X536" s="348"/>
      <c r="Y536" s="348"/>
      <c r="Z536" s="353"/>
      <c r="AA536" s="354"/>
      <c r="AB536" s="348"/>
    </row>
    <row r="537" spans="4:28" x14ac:dyDescent="0.25">
      <c r="D537" s="355"/>
      <c r="E537" s="355"/>
      <c r="F537" s="356"/>
      <c r="G537" s="355"/>
      <c r="H537" s="355"/>
      <c r="K537" s="355"/>
      <c r="L537" s="355"/>
      <c r="N537" s="355"/>
      <c r="O537" s="355"/>
      <c r="P537" s="355"/>
      <c r="Q537" s="355"/>
      <c r="R537" s="355"/>
      <c r="S537" s="355"/>
      <c r="T537" s="355"/>
      <c r="U537" s="355"/>
      <c r="V537" s="355"/>
      <c r="W537" s="355"/>
      <c r="X537" s="348"/>
      <c r="Y537" s="348"/>
      <c r="Z537" s="353"/>
      <c r="AA537" s="354"/>
      <c r="AB537" s="348"/>
    </row>
    <row r="538" spans="4:28" x14ac:dyDescent="0.25">
      <c r="D538" s="355"/>
      <c r="E538" s="355"/>
      <c r="F538" s="356"/>
      <c r="G538" s="355"/>
      <c r="H538" s="355"/>
      <c r="K538" s="355"/>
      <c r="L538" s="355"/>
      <c r="N538" s="355"/>
      <c r="O538" s="355"/>
      <c r="P538" s="355"/>
      <c r="Q538" s="355"/>
      <c r="R538" s="355"/>
      <c r="S538" s="355"/>
      <c r="T538" s="355"/>
      <c r="U538" s="355"/>
      <c r="V538" s="355"/>
      <c r="W538" s="355"/>
      <c r="X538" s="348"/>
      <c r="Y538" s="348"/>
      <c r="Z538" s="353"/>
      <c r="AA538" s="354"/>
      <c r="AB538" s="348"/>
    </row>
    <row r="539" spans="4:28" x14ac:dyDescent="0.25">
      <c r="D539" s="355"/>
      <c r="E539" s="355"/>
      <c r="F539" s="356"/>
      <c r="G539" s="355"/>
      <c r="H539" s="355"/>
      <c r="K539" s="355"/>
      <c r="L539" s="355"/>
      <c r="N539" s="355"/>
      <c r="O539" s="355"/>
      <c r="P539" s="355"/>
      <c r="Q539" s="355"/>
      <c r="R539" s="355"/>
      <c r="S539" s="355"/>
      <c r="T539" s="355"/>
      <c r="U539" s="355"/>
      <c r="V539" s="355"/>
      <c r="W539" s="355"/>
      <c r="X539" s="348"/>
      <c r="Y539" s="348"/>
      <c r="Z539" s="353"/>
      <c r="AA539" s="354"/>
      <c r="AB539" s="348"/>
    </row>
    <row r="540" spans="4:28" x14ac:dyDescent="0.25">
      <c r="D540" s="355"/>
      <c r="E540" s="355"/>
      <c r="F540" s="356"/>
      <c r="G540" s="355"/>
      <c r="H540" s="355"/>
      <c r="K540" s="355"/>
      <c r="L540" s="355"/>
      <c r="N540" s="355"/>
      <c r="O540" s="355"/>
      <c r="P540" s="355"/>
      <c r="Q540" s="355"/>
      <c r="R540" s="355"/>
      <c r="S540" s="355"/>
      <c r="T540" s="355"/>
      <c r="U540" s="355"/>
      <c r="V540" s="355"/>
      <c r="W540" s="355"/>
      <c r="X540" s="348"/>
      <c r="Y540" s="348"/>
      <c r="Z540" s="353"/>
      <c r="AA540" s="354"/>
      <c r="AB540" s="348"/>
    </row>
    <row r="541" spans="4:28" x14ac:dyDescent="0.25">
      <c r="D541" s="355"/>
      <c r="E541" s="355"/>
      <c r="F541" s="356"/>
      <c r="G541" s="355"/>
      <c r="H541" s="355"/>
      <c r="K541" s="355"/>
      <c r="L541" s="355"/>
      <c r="N541" s="355"/>
      <c r="O541" s="355"/>
      <c r="P541" s="355"/>
      <c r="Q541" s="355"/>
      <c r="R541" s="355"/>
      <c r="S541" s="355"/>
      <c r="T541" s="355"/>
      <c r="U541" s="355"/>
      <c r="V541" s="355"/>
      <c r="W541" s="355"/>
      <c r="X541" s="348"/>
      <c r="Y541" s="348"/>
      <c r="Z541" s="353"/>
      <c r="AA541" s="354"/>
      <c r="AB541" s="348"/>
    </row>
    <row r="542" spans="4:28" x14ac:dyDescent="0.25">
      <c r="D542" s="355"/>
      <c r="E542" s="355"/>
      <c r="F542" s="356"/>
      <c r="G542" s="355"/>
      <c r="H542" s="355"/>
      <c r="K542" s="355"/>
      <c r="L542" s="355"/>
      <c r="N542" s="355"/>
      <c r="O542" s="355"/>
      <c r="P542" s="355"/>
      <c r="Q542" s="355"/>
      <c r="R542" s="355"/>
      <c r="S542" s="355"/>
      <c r="T542" s="355"/>
      <c r="U542" s="355"/>
      <c r="V542" s="355"/>
      <c r="W542" s="355"/>
      <c r="X542" s="348"/>
      <c r="Y542" s="348"/>
      <c r="Z542" s="353"/>
      <c r="AA542" s="354"/>
      <c r="AB542" s="348"/>
    </row>
    <row r="543" spans="4:28" x14ac:dyDescent="0.25">
      <c r="D543" s="355"/>
      <c r="E543" s="355"/>
      <c r="F543" s="356"/>
      <c r="G543" s="355"/>
      <c r="H543" s="355"/>
      <c r="K543" s="355"/>
      <c r="L543" s="355"/>
      <c r="N543" s="355"/>
      <c r="O543" s="355"/>
      <c r="P543" s="355"/>
      <c r="Q543" s="355"/>
      <c r="R543" s="355"/>
      <c r="S543" s="355"/>
      <c r="T543" s="355"/>
      <c r="U543" s="355"/>
      <c r="V543" s="355"/>
      <c r="W543" s="355"/>
      <c r="X543" s="348"/>
      <c r="Y543" s="348"/>
      <c r="Z543" s="353"/>
      <c r="AA543" s="354"/>
      <c r="AB543" s="348"/>
    </row>
    <row r="544" spans="4:28" x14ac:dyDescent="0.25">
      <c r="D544" s="355"/>
      <c r="E544" s="355"/>
      <c r="F544" s="356"/>
      <c r="G544" s="355"/>
      <c r="H544" s="355"/>
      <c r="K544" s="355"/>
      <c r="L544" s="355"/>
      <c r="N544" s="355"/>
      <c r="O544" s="355"/>
      <c r="P544" s="355"/>
      <c r="Q544" s="355"/>
      <c r="R544" s="355"/>
      <c r="S544" s="355"/>
      <c r="T544" s="355"/>
      <c r="U544" s="355"/>
      <c r="V544" s="355"/>
      <c r="W544" s="355"/>
      <c r="X544" s="348"/>
      <c r="Y544" s="348"/>
      <c r="Z544" s="353"/>
      <c r="AA544" s="354"/>
      <c r="AB544" s="348"/>
    </row>
    <row r="545" spans="4:28" x14ac:dyDescent="0.25">
      <c r="D545" s="355"/>
      <c r="E545" s="355"/>
      <c r="F545" s="356"/>
      <c r="G545" s="355"/>
      <c r="H545" s="355"/>
      <c r="K545" s="355"/>
      <c r="L545" s="355"/>
      <c r="N545" s="355"/>
      <c r="O545" s="355"/>
      <c r="P545" s="355"/>
      <c r="Q545" s="355"/>
      <c r="R545" s="355"/>
      <c r="S545" s="355"/>
      <c r="T545" s="355"/>
      <c r="U545" s="355"/>
      <c r="V545" s="355"/>
      <c r="W545" s="355"/>
      <c r="X545" s="348"/>
      <c r="Y545" s="348"/>
      <c r="Z545" s="353"/>
      <c r="AA545" s="354"/>
      <c r="AB545" s="348"/>
    </row>
    <row r="546" spans="4:28" x14ac:dyDescent="0.25">
      <c r="D546" s="355"/>
      <c r="E546" s="355"/>
      <c r="F546" s="356"/>
      <c r="G546" s="355"/>
      <c r="H546" s="355"/>
      <c r="K546" s="355"/>
      <c r="L546" s="355"/>
      <c r="N546" s="355"/>
      <c r="O546" s="355"/>
      <c r="P546" s="355"/>
      <c r="Q546" s="355"/>
      <c r="R546" s="355"/>
      <c r="S546" s="355"/>
      <c r="T546" s="355"/>
      <c r="U546" s="355"/>
      <c r="V546" s="355"/>
      <c r="W546" s="355"/>
      <c r="X546" s="348"/>
      <c r="Y546" s="348"/>
      <c r="Z546" s="353"/>
      <c r="AA546" s="354"/>
      <c r="AB546" s="348"/>
    </row>
    <row r="547" spans="4:28" x14ac:dyDescent="0.25">
      <c r="D547" s="355"/>
      <c r="E547" s="355"/>
      <c r="F547" s="356"/>
      <c r="G547" s="355"/>
      <c r="H547" s="355"/>
      <c r="K547" s="355"/>
      <c r="L547" s="355"/>
      <c r="N547" s="355"/>
      <c r="O547" s="355"/>
      <c r="P547" s="355"/>
      <c r="Q547" s="355"/>
      <c r="R547" s="355"/>
      <c r="S547" s="355"/>
      <c r="T547" s="355"/>
      <c r="U547" s="355"/>
      <c r="V547" s="355"/>
      <c r="W547" s="355"/>
      <c r="X547" s="348"/>
      <c r="Y547" s="348"/>
      <c r="Z547" s="353"/>
      <c r="AA547" s="354"/>
      <c r="AB547" s="348"/>
    </row>
    <row r="548" spans="4:28" x14ac:dyDescent="0.25">
      <c r="D548" s="355"/>
      <c r="E548" s="355"/>
      <c r="F548" s="356"/>
      <c r="G548" s="355"/>
      <c r="H548" s="355"/>
      <c r="K548" s="355"/>
      <c r="L548" s="355"/>
      <c r="N548" s="355"/>
      <c r="O548" s="355"/>
      <c r="P548" s="355"/>
      <c r="Q548" s="355"/>
      <c r="R548" s="355"/>
      <c r="S548" s="355"/>
      <c r="T548" s="355"/>
      <c r="U548" s="355"/>
      <c r="V548" s="355"/>
      <c r="W548" s="355"/>
      <c r="X548" s="348"/>
      <c r="Y548" s="348"/>
      <c r="Z548" s="353"/>
      <c r="AA548" s="354"/>
      <c r="AB548" s="348"/>
    </row>
    <row r="549" spans="4:28" x14ac:dyDescent="0.25">
      <c r="D549" s="355"/>
      <c r="E549" s="355"/>
      <c r="F549" s="356"/>
      <c r="G549" s="355"/>
      <c r="H549" s="355"/>
      <c r="K549" s="355"/>
      <c r="L549" s="355"/>
      <c r="N549" s="355"/>
      <c r="O549" s="355"/>
      <c r="P549" s="355"/>
      <c r="Q549" s="355"/>
      <c r="R549" s="355"/>
      <c r="S549" s="355"/>
      <c r="T549" s="355"/>
      <c r="U549" s="355"/>
      <c r="V549" s="355"/>
      <c r="W549" s="355"/>
      <c r="X549" s="348"/>
      <c r="Y549" s="348"/>
      <c r="Z549" s="353"/>
      <c r="AA549" s="354"/>
      <c r="AB549" s="348"/>
    </row>
    <row r="550" spans="4:28" x14ac:dyDescent="0.25">
      <c r="D550" s="355"/>
      <c r="E550" s="355"/>
      <c r="F550" s="356"/>
      <c r="G550" s="355"/>
      <c r="H550" s="355"/>
      <c r="K550" s="355"/>
      <c r="L550" s="355"/>
      <c r="N550" s="355"/>
      <c r="O550" s="355"/>
      <c r="P550" s="355"/>
      <c r="Q550" s="355"/>
      <c r="R550" s="355"/>
      <c r="S550" s="355"/>
      <c r="T550" s="355"/>
      <c r="U550" s="355"/>
      <c r="V550" s="355"/>
      <c r="W550" s="355"/>
      <c r="X550" s="348"/>
      <c r="Y550" s="348"/>
      <c r="Z550" s="353"/>
      <c r="AA550" s="354"/>
      <c r="AB550" s="348"/>
    </row>
    <row r="551" spans="4:28" x14ac:dyDescent="0.25">
      <c r="D551" s="355"/>
      <c r="E551" s="355"/>
      <c r="F551" s="356"/>
      <c r="G551" s="355"/>
      <c r="H551" s="355"/>
      <c r="K551" s="355"/>
      <c r="L551" s="355"/>
      <c r="N551" s="355"/>
      <c r="O551" s="355"/>
      <c r="P551" s="355"/>
      <c r="Q551" s="355"/>
      <c r="R551" s="355"/>
      <c r="S551" s="355"/>
      <c r="T551" s="355"/>
      <c r="U551" s="355"/>
      <c r="V551" s="355"/>
      <c r="W551" s="355"/>
      <c r="X551" s="348"/>
      <c r="Y551" s="348"/>
      <c r="Z551" s="353"/>
      <c r="AA551" s="354"/>
      <c r="AB551" s="348"/>
    </row>
    <row r="552" spans="4:28" x14ac:dyDescent="0.25">
      <c r="D552" s="355"/>
      <c r="E552" s="355"/>
      <c r="F552" s="356"/>
      <c r="G552" s="355"/>
      <c r="H552" s="355"/>
      <c r="K552" s="355"/>
      <c r="L552" s="355"/>
      <c r="N552" s="355"/>
      <c r="O552" s="355"/>
      <c r="P552" s="355"/>
      <c r="Q552" s="355"/>
      <c r="R552" s="355"/>
      <c r="S552" s="355"/>
      <c r="T552" s="355"/>
      <c r="U552" s="355"/>
      <c r="V552" s="355"/>
      <c r="W552" s="355"/>
      <c r="X552" s="348"/>
      <c r="Y552" s="348"/>
      <c r="Z552" s="353"/>
      <c r="AA552" s="354"/>
      <c r="AB552" s="348"/>
    </row>
    <row r="553" spans="4:28" x14ac:dyDescent="0.25">
      <c r="D553" s="355"/>
      <c r="E553" s="355"/>
      <c r="F553" s="356"/>
      <c r="G553" s="355"/>
      <c r="H553" s="355"/>
      <c r="K553" s="355"/>
      <c r="L553" s="355"/>
      <c r="N553" s="355"/>
      <c r="O553" s="355"/>
      <c r="P553" s="355"/>
      <c r="Q553" s="355"/>
      <c r="R553" s="355"/>
      <c r="S553" s="355"/>
      <c r="T553" s="355"/>
      <c r="U553" s="355"/>
      <c r="V553" s="355"/>
      <c r="W553" s="355"/>
      <c r="X553" s="348"/>
      <c r="Y553" s="348"/>
      <c r="Z553" s="353"/>
      <c r="AA553" s="354"/>
      <c r="AB553" s="348"/>
    </row>
    <row r="554" spans="4:28" x14ac:dyDescent="0.25">
      <c r="D554" s="355"/>
      <c r="E554" s="355"/>
      <c r="F554" s="356"/>
      <c r="G554" s="355"/>
      <c r="H554" s="355"/>
      <c r="K554" s="355"/>
      <c r="L554" s="355"/>
      <c r="N554" s="355"/>
      <c r="O554" s="355"/>
      <c r="P554" s="355"/>
      <c r="Q554" s="355"/>
      <c r="R554" s="355"/>
      <c r="S554" s="355"/>
      <c r="T554" s="355"/>
      <c r="U554" s="355"/>
      <c r="V554" s="355"/>
      <c r="W554" s="355"/>
      <c r="X554" s="348"/>
      <c r="Y554" s="348"/>
      <c r="Z554" s="353"/>
      <c r="AA554" s="354"/>
      <c r="AB554" s="348"/>
    </row>
    <row r="555" spans="4:28" x14ac:dyDescent="0.25">
      <c r="D555" s="355"/>
      <c r="E555" s="355"/>
      <c r="F555" s="356"/>
      <c r="G555" s="355"/>
      <c r="H555" s="355"/>
      <c r="K555" s="355"/>
      <c r="L555" s="355"/>
      <c r="N555" s="355"/>
      <c r="O555" s="355"/>
      <c r="P555" s="355"/>
      <c r="Q555" s="355"/>
      <c r="R555" s="355"/>
      <c r="S555" s="355"/>
      <c r="T555" s="355"/>
      <c r="U555" s="355"/>
      <c r="V555" s="355"/>
      <c r="W555" s="355"/>
      <c r="X555" s="348"/>
      <c r="Y555" s="348"/>
      <c r="Z555" s="353"/>
      <c r="AA555" s="354"/>
      <c r="AB555" s="348"/>
    </row>
    <row r="556" spans="4:28" x14ac:dyDescent="0.25">
      <c r="D556" s="355"/>
      <c r="E556" s="355"/>
      <c r="F556" s="356"/>
      <c r="G556" s="355"/>
      <c r="H556" s="355"/>
      <c r="K556" s="355"/>
      <c r="L556" s="355"/>
      <c r="N556" s="355"/>
      <c r="O556" s="355"/>
      <c r="P556" s="355"/>
      <c r="Q556" s="355"/>
      <c r="R556" s="355"/>
      <c r="S556" s="355"/>
      <c r="T556" s="355"/>
      <c r="U556" s="355"/>
      <c r="V556" s="355"/>
      <c r="W556" s="355"/>
      <c r="X556" s="348"/>
      <c r="Y556" s="348"/>
      <c r="Z556" s="353"/>
      <c r="AA556" s="354"/>
      <c r="AB556" s="348"/>
    </row>
    <row r="557" spans="4:28" x14ac:dyDescent="0.25">
      <c r="D557" s="355"/>
      <c r="E557" s="355"/>
      <c r="F557" s="356"/>
      <c r="G557" s="355"/>
      <c r="H557" s="355"/>
      <c r="K557" s="355"/>
      <c r="L557" s="355"/>
      <c r="N557" s="355"/>
      <c r="O557" s="355"/>
      <c r="P557" s="355"/>
      <c r="Q557" s="355"/>
      <c r="R557" s="355"/>
      <c r="S557" s="355"/>
      <c r="T557" s="355"/>
      <c r="U557" s="355"/>
      <c r="V557" s="355"/>
      <c r="W557" s="355"/>
      <c r="X557" s="348"/>
      <c r="Y557" s="348"/>
      <c r="Z557" s="353"/>
      <c r="AA557" s="354"/>
      <c r="AB557" s="348"/>
    </row>
    <row r="558" spans="4:28" x14ac:dyDescent="0.25">
      <c r="D558" s="355"/>
      <c r="E558" s="355"/>
      <c r="F558" s="356"/>
      <c r="G558" s="355"/>
      <c r="H558" s="355"/>
      <c r="K558" s="355"/>
      <c r="L558" s="355"/>
      <c r="N558" s="355"/>
      <c r="O558" s="355"/>
      <c r="P558" s="355"/>
      <c r="Q558" s="355"/>
      <c r="R558" s="355"/>
      <c r="S558" s="355"/>
      <c r="T558" s="355"/>
      <c r="U558" s="355"/>
      <c r="V558" s="355"/>
      <c r="W558" s="355"/>
      <c r="X558" s="348"/>
      <c r="Y558" s="348"/>
      <c r="Z558" s="353"/>
      <c r="AA558" s="354"/>
      <c r="AB558" s="348"/>
    </row>
    <row r="559" spans="4:28" x14ac:dyDescent="0.25">
      <c r="D559" s="355"/>
      <c r="E559" s="355"/>
      <c r="F559" s="356"/>
      <c r="G559" s="355"/>
      <c r="H559" s="355"/>
      <c r="K559" s="355"/>
      <c r="L559" s="355"/>
      <c r="N559" s="355"/>
      <c r="O559" s="355"/>
      <c r="P559" s="355"/>
      <c r="Q559" s="355"/>
      <c r="R559" s="355"/>
      <c r="S559" s="355"/>
      <c r="T559" s="355"/>
      <c r="U559" s="355"/>
      <c r="V559" s="355"/>
      <c r="W559" s="355"/>
      <c r="X559" s="348"/>
      <c r="Y559" s="348"/>
      <c r="Z559" s="353"/>
      <c r="AA559" s="354"/>
      <c r="AB559" s="348"/>
    </row>
    <row r="560" spans="4:28" x14ac:dyDescent="0.25">
      <c r="D560" s="355"/>
      <c r="E560" s="355"/>
      <c r="F560" s="356"/>
      <c r="G560" s="355"/>
      <c r="H560" s="355"/>
      <c r="K560" s="355"/>
      <c r="L560" s="355"/>
      <c r="N560" s="355"/>
      <c r="O560" s="355"/>
      <c r="P560" s="355"/>
      <c r="Q560" s="355"/>
      <c r="R560" s="355"/>
      <c r="S560" s="355"/>
      <c r="T560" s="355"/>
      <c r="U560" s="355"/>
      <c r="V560" s="355"/>
      <c r="W560" s="355"/>
      <c r="X560" s="348"/>
      <c r="Y560" s="348"/>
      <c r="Z560" s="353"/>
      <c r="AA560" s="354"/>
      <c r="AB560" s="348"/>
    </row>
    <row r="561" spans="4:28" x14ac:dyDescent="0.25">
      <c r="D561" s="355"/>
      <c r="E561" s="355"/>
      <c r="F561" s="356"/>
      <c r="G561" s="355"/>
      <c r="H561" s="355"/>
      <c r="K561" s="355"/>
      <c r="L561" s="355"/>
      <c r="N561" s="355"/>
      <c r="O561" s="355"/>
      <c r="P561" s="355"/>
      <c r="Q561" s="355"/>
      <c r="R561" s="355"/>
      <c r="S561" s="355"/>
      <c r="T561" s="355"/>
      <c r="U561" s="355"/>
      <c r="V561" s="355"/>
      <c r="W561" s="355"/>
      <c r="X561" s="348"/>
      <c r="Y561" s="348"/>
      <c r="Z561" s="353"/>
      <c r="AA561" s="354"/>
      <c r="AB561" s="348"/>
    </row>
    <row r="562" spans="4:28" x14ac:dyDescent="0.25">
      <c r="D562" s="355"/>
      <c r="E562" s="355"/>
      <c r="F562" s="356"/>
      <c r="G562" s="355"/>
      <c r="H562" s="355"/>
      <c r="K562" s="355"/>
      <c r="L562" s="355"/>
      <c r="N562" s="355"/>
      <c r="O562" s="355"/>
      <c r="P562" s="355"/>
      <c r="Q562" s="355"/>
      <c r="R562" s="355"/>
      <c r="S562" s="355"/>
      <c r="T562" s="355"/>
      <c r="U562" s="355"/>
      <c r="V562" s="355"/>
      <c r="W562" s="355"/>
      <c r="X562" s="348"/>
      <c r="Y562" s="348"/>
      <c r="Z562" s="353"/>
      <c r="AA562" s="354"/>
      <c r="AB562" s="348"/>
    </row>
    <row r="563" spans="4:28" x14ac:dyDescent="0.25">
      <c r="D563" s="355"/>
      <c r="E563" s="355"/>
      <c r="F563" s="356"/>
      <c r="G563" s="355"/>
      <c r="H563" s="355"/>
      <c r="K563" s="355"/>
      <c r="L563" s="355"/>
      <c r="N563" s="355"/>
      <c r="O563" s="355"/>
      <c r="P563" s="355"/>
      <c r="Q563" s="355"/>
      <c r="R563" s="355"/>
      <c r="S563" s="355"/>
      <c r="T563" s="355"/>
      <c r="U563" s="355"/>
      <c r="V563" s="355"/>
      <c r="W563" s="355"/>
      <c r="X563" s="348"/>
      <c r="Y563" s="348"/>
      <c r="Z563" s="353"/>
      <c r="AA563" s="354"/>
      <c r="AB563" s="348"/>
    </row>
    <row r="564" spans="4:28" x14ac:dyDescent="0.25">
      <c r="D564" s="355"/>
      <c r="E564" s="355"/>
      <c r="F564" s="356"/>
      <c r="G564" s="355"/>
      <c r="H564" s="355"/>
      <c r="K564" s="355"/>
      <c r="L564" s="355"/>
      <c r="N564" s="355"/>
      <c r="O564" s="355"/>
      <c r="P564" s="355"/>
      <c r="Q564" s="355"/>
      <c r="R564" s="355"/>
      <c r="S564" s="355"/>
      <c r="T564" s="355"/>
      <c r="U564" s="355"/>
      <c r="V564" s="355"/>
      <c r="W564" s="355"/>
      <c r="X564" s="348"/>
      <c r="Y564" s="348"/>
      <c r="Z564" s="353"/>
      <c r="AA564" s="354"/>
      <c r="AB564" s="348"/>
    </row>
    <row r="565" spans="4:28" x14ac:dyDescent="0.25">
      <c r="D565" s="355"/>
      <c r="E565" s="355"/>
      <c r="F565" s="356"/>
      <c r="G565" s="355"/>
      <c r="H565" s="355"/>
      <c r="K565" s="355"/>
      <c r="L565" s="355"/>
      <c r="N565" s="355"/>
      <c r="O565" s="355"/>
      <c r="P565" s="355"/>
      <c r="Q565" s="355"/>
      <c r="R565" s="355"/>
      <c r="S565" s="355"/>
      <c r="T565" s="355"/>
      <c r="U565" s="355"/>
      <c r="V565" s="355"/>
      <c r="W565" s="355"/>
      <c r="X565" s="348"/>
      <c r="Y565" s="348"/>
      <c r="Z565" s="353"/>
      <c r="AA565" s="354"/>
      <c r="AB565" s="348"/>
    </row>
    <row r="566" spans="4:28" x14ac:dyDescent="0.25">
      <c r="D566" s="355"/>
      <c r="E566" s="355"/>
      <c r="F566" s="356"/>
      <c r="G566" s="355"/>
      <c r="H566" s="355"/>
      <c r="K566" s="355"/>
      <c r="L566" s="355"/>
      <c r="N566" s="355"/>
      <c r="O566" s="355"/>
      <c r="P566" s="355"/>
      <c r="Q566" s="355"/>
      <c r="R566" s="355"/>
      <c r="S566" s="355"/>
      <c r="T566" s="355"/>
      <c r="U566" s="355"/>
      <c r="V566" s="355"/>
      <c r="W566" s="355"/>
      <c r="X566" s="348"/>
      <c r="Y566" s="348"/>
      <c r="Z566" s="353"/>
      <c r="AA566" s="354"/>
      <c r="AB566" s="348"/>
    </row>
    <row r="567" spans="4:28" x14ac:dyDescent="0.25">
      <c r="D567" s="355"/>
      <c r="E567" s="355"/>
      <c r="F567" s="356"/>
      <c r="G567" s="355"/>
      <c r="H567" s="355"/>
      <c r="K567" s="355"/>
      <c r="L567" s="355"/>
      <c r="N567" s="355"/>
      <c r="O567" s="355"/>
      <c r="P567" s="355"/>
      <c r="Q567" s="355"/>
      <c r="R567" s="355"/>
      <c r="S567" s="355"/>
      <c r="T567" s="355"/>
      <c r="U567" s="355"/>
      <c r="V567" s="355"/>
      <c r="W567" s="355"/>
      <c r="X567" s="348"/>
      <c r="Y567" s="348"/>
      <c r="Z567" s="353"/>
      <c r="AA567" s="354"/>
      <c r="AB567" s="348"/>
    </row>
    <row r="568" spans="4:28" x14ac:dyDescent="0.25">
      <c r="D568" s="355"/>
      <c r="E568" s="355"/>
      <c r="F568" s="356"/>
      <c r="G568" s="355"/>
      <c r="H568" s="355"/>
      <c r="K568" s="355"/>
      <c r="L568" s="355"/>
      <c r="N568" s="355"/>
      <c r="O568" s="355"/>
      <c r="P568" s="355"/>
      <c r="Q568" s="355"/>
      <c r="R568" s="355"/>
      <c r="S568" s="355"/>
      <c r="T568" s="355"/>
      <c r="U568" s="355"/>
      <c r="V568" s="355"/>
      <c r="W568" s="355"/>
      <c r="X568" s="348"/>
      <c r="Y568" s="348"/>
      <c r="Z568" s="353"/>
      <c r="AA568" s="354"/>
      <c r="AB568" s="348"/>
    </row>
    <row r="569" spans="4:28" x14ac:dyDescent="0.25">
      <c r="D569" s="355"/>
      <c r="E569" s="355"/>
      <c r="F569" s="356"/>
      <c r="G569" s="355"/>
      <c r="H569" s="355"/>
      <c r="K569" s="355"/>
      <c r="L569" s="355"/>
      <c r="N569" s="355"/>
      <c r="O569" s="355"/>
      <c r="P569" s="355"/>
      <c r="Q569" s="355"/>
      <c r="R569" s="355"/>
      <c r="S569" s="355"/>
      <c r="T569" s="355"/>
      <c r="U569" s="355"/>
      <c r="V569" s="355"/>
      <c r="W569" s="355"/>
      <c r="X569" s="348"/>
      <c r="Y569" s="348"/>
      <c r="Z569" s="353"/>
      <c r="AA569" s="354"/>
      <c r="AB569" s="348"/>
    </row>
    <row r="570" spans="4:28" x14ac:dyDescent="0.25">
      <c r="D570" s="355"/>
      <c r="E570" s="355"/>
      <c r="F570" s="356"/>
      <c r="G570" s="355"/>
      <c r="H570" s="355"/>
      <c r="K570" s="355"/>
      <c r="L570" s="355"/>
      <c r="N570" s="355"/>
      <c r="O570" s="355"/>
      <c r="P570" s="355"/>
      <c r="Q570" s="355"/>
      <c r="R570" s="355"/>
      <c r="S570" s="355"/>
      <c r="T570" s="355"/>
      <c r="U570" s="355"/>
      <c r="V570" s="355"/>
      <c r="W570" s="355"/>
      <c r="X570" s="348"/>
      <c r="Y570" s="348"/>
      <c r="Z570" s="353"/>
      <c r="AA570" s="354"/>
      <c r="AB570" s="348"/>
    </row>
    <row r="571" spans="4:28" x14ac:dyDescent="0.25">
      <c r="D571" s="355"/>
      <c r="E571" s="355"/>
      <c r="F571" s="356"/>
      <c r="G571" s="355"/>
      <c r="H571" s="355"/>
      <c r="K571" s="355"/>
      <c r="L571" s="355"/>
      <c r="N571" s="355"/>
      <c r="O571" s="355"/>
      <c r="P571" s="355"/>
      <c r="Q571" s="355"/>
      <c r="R571" s="355"/>
      <c r="S571" s="355"/>
      <c r="T571" s="355"/>
      <c r="U571" s="355"/>
      <c r="V571" s="355"/>
      <c r="W571" s="355"/>
      <c r="X571" s="348"/>
      <c r="Y571" s="348"/>
      <c r="Z571" s="353"/>
      <c r="AA571" s="354"/>
      <c r="AB571" s="348"/>
    </row>
    <row r="572" spans="4:28" x14ac:dyDescent="0.25">
      <c r="D572" s="355"/>
      <c r="E572" s="355"/>
      <c r="F572" s="356"/>
      <c r="G572" s="355"/>
      <c r="H572" s="355"/>
      <c r="K572" s="355"/>
      <c r="L572" s="355"/>
      <c r="N572" s="355"/>
      <c r="O572" s="355"/>
      <c r="P572" s="355"/>
      <c r="Q572" s="355"/>
      <c r="R572" s="355"/>
      <c r="S572" s="355"/>
      <c r="T572" s="355"/>
      <c r="U572" s="355"/>
      <c r="V572" s="355"/>
      <c r="W572" s="355"/>
      <c r="X572" s="348"/>
      <c r="Y572" s="348"/>
      <c r="Z572" s="353"/>
      <c r="AA572" s="354"/>
      <c r="AB572" s="348"/>
    </row>
    <row r="573" spans="4:28" x14ac:dyDescent="0.25">
      <c r="D573" s="355"/>
      <c r="E573" s="355"/>
      <c r="F573" s="356"/>
      <c r="G573" s="355"/>
      <c r="H573" s="355"/>
      <c r="K573" s="355"/>
      <c r="L573" s="355"/>
      <c r="N573" s="355"/>
      <c r="O573" s="355"/>
      <c r="P573" s="355"/>
      <c r="Q573" s="355"/>
      <c r="R573" s="355"/>
      <c r="S573" s="355"/>
      <c r="T573" s="355"/>
      <c r="U573" s="355"/>
      <c r="V573" s="355"/>
      <c r="W573" s="355"/>
      <c r="X573" s="348"/>
      <c r="Y573" s="348"/>
      <c r="Z573" s="353"/>
      <c r="AA573" s="354"/>
      <c r="AB573" s="348"/>
    </row>
    <row r="574" spans="4:28" x14ac:dyDescent="0.25">
      <c r="D574" s="355"/>
      <c r="E574" s="355"/>
      <c r="F574" s="356"/>
      <c r="G574" s="355"/>
      <c r="H574" s="355"/>
      <c r="K574" s="355"/>
      <c r="L574" s="355"/>
      <c r="N574" s="355"/>
      <c r="O574" s="355"/>
      <c r="P574" s="355"/>
      <c r="Q574" s="355"/>
      <c r="R574" s="355"/>
      <c r="S574" s="355"/>
      <c r="T574" s="355"/>
      <c r="U574" s="355"/>
      <c r="V574" s="355"/>
      <c r="W574" s="355"/>
      <c r="X574" s="348"/>
      <c r="Y574" s="348"/>
      <c r="Z574" s="353"/>
      <c r="AA574" s="354"/>
      <c r="AB574" s="348"/>
    </row>
    <row r="575" spans="4:28" x14ac:dyDescent="0.25">
      <c r="D575" s="355"/>
      <c r="E575" s="355"/>
      <c r="F575" s="356"/>
      <c r="G575" s="355"/>
      <c r="H575" s="355"/>
      <c r="K575" s="355"/>
      <c r="L575" s="355"/>
      <c r="N575" s="355"/>
      <c r="O575" s="355"/>
      <c r="P575" s="355"/>
      <c r="Q575" s="355"/>
      <c r="R575" s="355"/>
      <c r="S575" s="355"/>
      <c r="T575" s="355"/>
      <c r="U575" s="355"/>
      <c r="V575" s="355"/>
      <c r="W575" s="355"/>
      <c r="X575" s="348"/>
      <c r="Y575" s="348"/>
      <c r="Z575" s="353"/>
      <c r="AA575" s="354"/>
      <c r="AB575" s="348"/>
    </row>
    <row r="576" spans="4:28" x14ac:dyDescent="0.25">
      <c r="D576" s="355"/>
      <c r="E576" s="355"/>
      <c r="F576" s="356"/>
      <c r="G576" s="355"/>
      <c r="H576" s="355"/>
      <c r="K576" s="355"/>
      <c r="L576" s="355"/>
      <c r="N576" s="355"/>
      <c r="O576" s="355"/>
      <c r="P576" s="355"/>
      <c r="Q576" s="355"/>
      <c r="R576" s="355"/>
      <c r="S576" s="355"/>
      <c r="T576" s="355"/>
      <c r="U576" s="355"/>
      <c r="V576" s="355"/>
      <c r="W576" s="355"/>
      <c r="X576" s="348"/>
      <c r="Y576" s="348"/>
      <c r="Z576" s="353"/>
      <c r="AA576" s="354"/>
      <c r="AB576" s="348"/>
    </row>
    <row r="577" spans="4:28" x14ac:dyDescent="0.25">
      <c r="D577" s="355"/>
      <c r="E577" s="355"/>
      <c r="F577" s="356"/>
      <c r="G577" s="355"/>
      <c r="H577" s="355"/>
      <c r="K577" s="355"/>
      <c r="L577" s="355"/>
      <c r="N577" s="355"/>
      <c r="O577" s="355"/>
      <c r="P577" s="355"/>
      <c r="Q577" s="355"/>
      <c r="R577" s="355"/>
      <c r="S577" s="355"/>
      <c r="T577" s="355"/>
      <c r="U577" s="355"/>
      <c r="V577" s="355"/>
      <c r="W577" s="355"/>
      <c r="X577" s="348"/>
      <c r="Y577" s="348"/>
      <c r="Z577" s="353"/>
      <c r="AA577" s="354"/>
      <c r="AB577" s="348"/>
    </row>
    <row r="578" spans="4:28" x14ac:dyDescent="0.25">
      <c r="D578" s="355"/>
      <c r="E578" s="355"/>
      <c r="F578" s="356"/>
      <c r="G578" s="355"/>
      <c r="H578" s="355"/>
      <c r="K578" s="355"/>
      <c r="L578" s="355"/>
      <c r="N578" s="355"/>
      <c r="O578" s="355"/>
      <c r="P578" s="355"/>
      <c r="Q578" s="355"/>
      <c r="R578" s="355"/>
      <c r="S578" s="355"/>
      <c r="T578" s="355"/>
      <c r="U578" s="355"/>
      <c r="V578" s="355"/>
      <c r="W578" s="355"/>
      <c r="X578" s="348"/>
      <c r="Y578" s="348"/>
      <c r="Z578" s="353"/>
      <c r="AA578" s="354"/>
      <c r="AB578" s="348"/>
    </row>
    <row r="579" spans="4:28" x14ac:dyDescent="0.25">
      <c r="D579" s="355"/>
      <c r="E579" s="355"/>
      <c r="F579" s="356"/>
      <c r="G579" s="355"/>
      <c r="H579" s="355"/>
      <c r="K579" s="355"/>
      <c r="L579" s="355"/>
      <c r="N579" s="355"/>
      <c r="O579" s="355"/>
      <c r="P579" s="355"/>
      <c r="Q579" s="355"/>
      <c r="R579" s="355"/>
      <c r="S579" s="355"/>
      <c r="T579" s="355"/>
      <c r="U579" s="355"/>
      <c r="V579" s="355"/>
      <c r="W579" s="355"/>
      <c r="X579" s="348"/>
      <c r="Y579" s="348"/>
      <c r="Z579" s="353"/>
      <c r="AA579" s="354"/>
      <c r="AB579" s="348"/>
    </row>
    <row r="580" spans="4:28" x14ac:dyDescent="0.25">
      <c r="D580" s="355"/>
      <c r="E580" s="355"/>
      <c r="F580" s="356"/>
      <c r="G580" s="355"/>
      <c r="H580" s="355"/>
      <c r="K580" s="355"/>
      <c r="L580" s="355"/>
      <c r="N580" s="355"/>
      <c r="O580" s="355"/>
      <c r="P580" s="355"/>
      <c r="Q580" s="355"/>
      <c r="R580" s="355"/>
      <c r="S580" s="355"/>
      <c r="T580" s="355"/>
      <c r="U580" s="355"/>
      <c r="V580" s="355"/>
      <c r="W580" s="355"/>
      <c r="X580" s="348"/>
      <c r="Y580" s="348"/>
      <c r="Z580" s="353"/>
      <c r="AA580" s="354"/>
      <c r="AB580" s="348"/>
    </row>
    <row r="581" spans="4:28" x14ac:dyDescent="0.25">
      <c r="D581" s="355"/>
      <c r="E581" s="355"/>
      <c r="F581" s="356"/>
      <c r="G581" s="355"/>
      <c r="H581" s="355"/>
      <c r="K581" s="355"/>
      <c r="L581" s="355"/>
      <c r="N581" s="355"/>
      <c r="O581" s="355"/>
      <c r="P581" s="355"/>
      <c r="Q581" s="355"/>
      <c r="R581" s="355"/>
      <c r="S581" s="355"/>
      <c r="T581" s="355"/>
      <c r="U581" s="355"/>
      <c r="V581" s="355"/>
      <c r="W581" s="355"/>
      <c r="X581" s="348"/>
      <c r="Y581" s="348"/>
      <c r="Z581" s="353"/>
      <c r="AA581" s="354"/>
      <c r="AB581" s="348"/>
    </row>
    <row r="582" spans="4:28" x14ac:dyDescent="0.25">
      <c r="D582" s="355"/>
      <c r="E582" s="355"/>
      <c r="F582" s="356"/>
      <c r="G582" s="355"/>
      <c r="H582" s="355"/>
      <c r="K582" s="355"/>
      <c r="L582" s="355"/>
      <c r="N582" s="355"/>
      <c r="O582" s="355"/>
      <c r="P582" s="355"/>
      <c r="Q582" s="355"/>
      <c r="R582" s="355"/>
      <c r="S582" s="355"/>
      <c r="T582" s="355"/>
      <c r="U582" s="355"/>
      <c r="V582" s="355"/>
      <c r="W582" s="355"/>
      <c r="X582" s="348"/>
      <c r="Y582" s="348"/>
      <c r="Z582" s="353"/>
      <c r="AA582" s="354"/>
      <c r="AB582" s="348"/>
    </row>
    <row r="583" spans="4:28" x14ac:dyDescent="0.25">
      <c r="D583" s="355"/>
      <c r="E583" s="355"/>
      <c r="F583" s="356"/>
      <c r="G583" s="355"/>
      <c r="H583" s="355"/>
      <c r="K583" s="355"/>
      <c r="L583" s="355"/>
      <c r="N583" s="355"/>
      <c r="O583" s="355"/>
      <c r="P583" s="355"/>
      <c r="Q583" s="355"/>
      <c r="R583" s="355"/>
      <c r="S583" s="355"/>
      <c r="T583" s="355"/>
      <c r="U583" s="355"/>
      <c r="V583" s="355"/>
      <c r="W583" s="355"/>
      <c r="X583" s="348"/>
      <c r="Y583" s="348"/>
      <c r="Z583" s="353"/>
      <c r="AA583" s="354"/>
      <c r="AB583" s="348"/>
    </row>
    <row r="584" spans="4:28" x14ac:dyDescent="0.25">
      <c r="D584" s="355"/>
      <c r="E584" s="355"/>
      <c r="F584" s="356"/>
      <c r="G584" s="355"/>
      <c r="H584" s="355"/>
      <c r="K584" s="355"/>
      <c r="L584" s="355"/>
      <c r="N584" s="355"/>
      <c r="O584" s="355"/>
      <c r="P584" s="355"/>
      <c r="Q584" s="355"/>
      <c r="R584" s="355"/>
      <c r="S584" s="355"/>
      <c r="T584" s="355"/>
      <c r="U584" s="355"/>
      <c r="V584" s="355"/>
      <c r="W584" s="355"/>
      <c r="X584" s="348"/>
      <c r="Y584" s="348"/>
      <c r="Z584" s="353"/>
      <c r="AA584" s="354"/>
      <c r="AB584" s="348"/>
    </row>
    <row r="585" spans="4:28" x14ac:dyDescent="0.25">
      <c r="D585" s="355"/>
      <c r="E585" s="355"/>
      <c r="F585" s="356"/>
      <c r="G585" s="355"/>
      <c r="H585" s="355"/>
      <c r="K585" s="355"/>
      <c r="L585" s="355"/>
      <c r="N585" s="355"/>
      <c r="O585" s="355"/>
      <c r="P585" s="355"/>
      <c r="Q585" s="355"/>
      <c r="R585" s="355"/>
      <c r="S585" s="355"/>
      <c r="T585" s="355"/>
      <c r="U585" s="355"/>
      <c r="V585" s="355"/>
      <c r="W585" s="355"/>
      <c r="X585" s="348"/>
      <c r="Y585" s="348"/>
      <c r="Z585" s="353"/>
      <c r="AA585" s="354"/>
      <c r="AB585" s="348"/>
    </row>
    <row r="586" spans="4:28" x14ac:dyDescent="0.25">
      <c r="D586" s="355"/>
      <c r="E586" s="355"/>
      <c r="F586" s="356"/>
      <c r="G586" s="355"/>
      <c r="H586" s="355"/>
      <c r="K586" s="355"/>
      <c r="L586" s="355"/>
      <c r="N586" s="355"/>
      <c r="O586" s="355"/>
      <c r="P586" s="355"/>
      <c r="Q586" s="355"/>
      <c r="R586" s="355"/>
      <c r="S586" s="355"/>
      <c r="T586" s="355"/>
      <c r="U586" s="355"/>
      <c r="V586" s="355"/>
      <c r="W586" s="355"/>
      <c r="X586" s="348"/>
      <c r="Y586" s="348"/>
      <c r="Z586" s="353"/>
      <c r="AA586" s="354"/>
      <c r="AB586" s="348"/>
    </row>
    <row r="587" spans="4:28" x14ac:dyDescent="0.25">
      <c r="D587" s="355"/>
      <c r="E587" s="355"/>
      <c r="F587" s="356"/>
      <c r="G587" s="355"/>
      <c r="H587" s="355"/>
      <c r="K587" s="355"/>
      <c r="L587" s="355"/>
      <c r="N587" s="355"/>
      <c r="O587" s="355"/>
      <c r="P587" s="355"/>
      <c r="Q587" s="355"/>
      <c r="R587" s="355"/>
      <c r="S587" s="355"/>
      <c r="T587" s="355"/>
      <c r="U587" s="355"/>
      <c r="V587" s="355"/>
      <c r="W587" s="355"/>
      <c r="X587" s="348"/>
      <c r="Y587" s="348"/>
      <c r="Z587" s="353"/>
      <c r="AA587" s="354"/>
      <c r="AB587" s="348"/>
    </row>
    <row r="588" spans="4:28" x14ac:dyDescent="0.25">
      <c r="D588" s="355"/>
      <c r="E588" s="355"/>
      <c r="F588" s="356"/>
      <c r="G588" s="355"/>
      <c r="H588" s="355"/>
      <c r="K588" s="355"/>
      <c r="L588" s="355"/>
      <c r="N588" s="355"/>
      <c r="O588" s="355"/>
      <c r="P588" s="355"/>
      <c r="Q588" s="355"/>
      <c r="R588" s="355"/>
      <c r="S588" s="355"/>
      <c r="T588" s="355"/>
      <c r="U588" s="355"/>
      <c r="V588" s="355"/>
      <c r="W588" s="355"/>
      <c r="X588" s="348"/>
      <c r="Y588" s="348"/>
      <c r="Z588" s="353"/>
      <c r="AA588" s="354"/>
      <c r="AB588" s="348"/>
    </row>
    <row r="589" spans="4:28" x14ac:dyDescent="0.25">
      <c r="D589" s="355"/>
      <c r="E589" s="355"/>
      <c r="F589" s="356"/>
      <c r="G589" s="355"/>
      <c r="H589" s="355"/>
      <c r="K589" s="355"/>
      <c r="L589" s="355"/>
      <c r="N589" s="355"/>
      <c r="O589" s="355"/>
      <c r="P589" s="355"/>
      <c r="Q589" s="355"/>
      <c r="R589" s="355"/>
      <c r="S589" s="355"/>
      <c r="T589" s="355"/>
      <c r="U589" s="355"/>
      <c r="V589" s="355"/>
      <c r="W589" s="355"/>
      <c r="X589" s="348"/>
      <c r="Y589" s="348"/>
      <c r="Z589" s="353"/>
      <c r="AA589" s="354"/>
      <c r="AB589" s="348"/>
    </row>
    <row r="590" spans="4:28" x14ac:dyDescent="0.25">
      <c r="D590" s="355"/>
      <c r="E590" s="355"/>
      <c r="F590" s="356"/>
      <c r="G590" s="355"/>
      <c r="H590" s="355"/>
      <c r="K590" s="355"/>
      <c r="L590" s="355"/>
      <c r="N590" s="355"/>
      <c r="O590" s="355"/>
      <c r="P590" s="355"/>
      <c r="Q590" s="355"/>
      <c r="R590" s="355"/>
      <c r="S590" s="355"/>
      <c r="T590" s="355"/>
      <c r="U590" s="355"/>
      <c r="V590" s="355"/>
      <c r="W590" s="355"/>
      <c r="X590" s="348"/>
      <c r="Y590" s="348"/>
      <c r="Z590" s="353"/>
      <c r="AA590" s="354"/>
      <c r="AB590" s="348"/>
    </row>
    <row r="591" spans="4:28" x14ac:dyDescent="0.25">
      <c r="D591" s="355"/>
      <c r="E591" s="355"/>
      <c r="F591" s="356"/>
      <c r="G591" s="355"/>
      <c r="H591" s="355"/>
      <c r="K591" s="355"/>
      <c r="L591" s="355"/>
      <c r="N591" s="355"/>
      <c r="O591" s="355"/>
      <c r="P591" s="355"/>
      <c r="Q591" s="355"/>
      <c r="R591" s="355"/>
      <c r="S591" s="355"/>
      <c r="T591" s="355"/>
      <c r="U591" s="355"/>
      <c r="V591" s="355"/>
      <c r="W591" s="355"/>
      <c r="X591" s="348"/>
      <c r="Y591" s="348"/>
      <c r="Z591" s="353"/>
      <c r="AA591" s="354"/>
      <c r="AB591" s="348"/>
    </row>
    <row r="592" spans="4:28" x14ac:dyDescent="0.25">
      <c r="D592" s="355"/>
      <c r="E592" s="355"/>
      <c r="F592" s="356"/>
      <c r="G592" s="355"/>
      <c r="H592" s="355"/>
      <c r="K592" s="355"/>
      <c r="L592" s="355"/>
      <c r="N592" s="355"/>
      <c r="O592" s="355"/>
      <c r="P592" s="355"/>
      <c r="Q592" s="355"/>
      <c r="R592" s="355"/>
      <c r="S592" s="355"/>
      <c r="T592" s="355"/>
      <c r="U592" s="355"/>
      <c r="V592" s="355"/>
      <c r="W592" s="355"/>
      <c r="X592" s="348"/>
      <c r="Y592" s="348"/>
      <c r="Z592" s="353"/>
      <c r="AA592" s="354"/>
      <c r="AB592" s="348"/>
    </row>
    <row r="593" spans="4:28" x14ac:dyDescent="0.25">
      <c r="D593" s="355"/>
      <c r="E593" s="355"/>
      <c r="F593" s="356"/>
      <c r="G593" s="355"/>
      <c r="H593" s="355"/>
      <c r="K593" s="355"/>
      <c r="L593" s="355"/>
      <c r="N593" s="355"/>
      <c r="O593" s="355"/>
      <c r="P593" s="355"/>
      <c r="Q593" s="355"/>
      <c r="R593" s="355"/>
      <c r="S593" s="355"/>
      <c r="T593" s="355"/>
      <c r="U593" s="355"/>
      <c r="V593" s="355"/>
      <c r="W593" s="355"/>
      <c r="X593" s="348"/>
      <c r="Y593" s="348"/>
      <c r="Z593" s="353"/>
      <c r="AA593" s="354"/>
      <c r="AB593" s="348"/>
    </row>
    <row r="594" spans="4:28" x14ac:dyDescent="0.25">
      <c r="D594" s="355"/>
      <c r="E594" s="355"/>
      <c r="F594" s="356"/>
      <c r="G594" s="355"/>
      <c r="H594" s="355"/>
      <c r="K594" s="355"/>
      <c r="L594" s="355"/>
      <c r="N594" s="355"/>
      <c r="O594" s="355"/>
      <c r="P594" s="355"/>
      <c r="Q594" s="355"/>
      <c r="R594" s="355"/>
      <c r="S594" s="355"/>
      <c r="T594" s="355"/>
      <c r="U594" s="355"/>
      <c r="V594" s="355"/>
      <c r="W594" s="355"/>
      <c r="X594" s="348"/>
      <c r="Y594" s="348"/>
      <c r="Z594" s="353"/>
      <c r="AA594" s="354"/>
      <c r="AB594" s="348"/>
    </row>
    <row r="595" spans="4:28" x14ac:dyDescent="0.25">
      <c r="D595" s="355"/>
      <c r="E595" s="355"/>
      <c r="F595" s="356"/>
      <c r="G595" s="355"/>
      <c r="H595" s="355"/>
      <c r="K595" s="355"/>
      <c r="L595" s="355"/>
      <c r="N595" s="355"/>
      <c r="O595" s="355"/>
      <c r="P595" s="355"/>
      <c r="Q595" s="355"/>
      <c r="R595" s="355"/>
      <c r="S595" s="355"/>
      <c r="T595" s="355"/>
      <c r="U595" s="355"/>
      <c r="V595" s="355"/>
      <c r="W595" s="355"/>
      <c r="X595" s="348"/>
      <c r="Y595" s="348"/>
      <c r="Z595" s="353"/>
      <c r="AA595" s="354"/>
      <c r="AB595" s="348"/>
    </row>
    <row r="596" spans="4:28" x14ac:dyDescent="0.25">
      <c r="D596" s="355"/>
      <c r="E596" s="355"/>
      <c r="F596" s="356"/>
      <c r="G596" s="355"/>
      <c r="H596" s="355"/>
      <c r="K596" s="355"/>
      <c r="L596" s="355"/>
      <c r="N596" s="355"/>
      <c r="O596" s="355"/>
      <c r="P596" s="355"/>
      <c r="Q596" s="355"/>
      <c r="R596" s="355"/>
      <c r="S596" s="355"/>
      <c r="T596" s="355"/>
      <c r="U596" s="355"/>
      <c r="V596" s="355"/>
      <c r="W596" s="355"/>
      <c r="X596" s="348"/>
      <c r="Y596" s="348"/>
      <c r="Z596" s="353"/>
      <c r="AA596" s="354"/>
      <c r="AB596" s="348"/>
    </row>
    <row r="597" spans="4:28" x14ac:dyDescent="0.25">
      <c r="D597" s="355"/>
      <c r="E597" s="355"/>
      <c r="F597" s="356"/>
      <c r="G597" s="355"/>
      <c r="H597" s="355"/>
      <c r="K597" s="355"/>
      <c r="L597" s="355"/>
      <c r="N597" s="355"/>
      <c r="O597" s="355"/>
      <c r="P597" s="355"/>
      <c r="Q597" s="355"/>
      <c r="R597" s="355"/>
      <c r="S597" s="355"/>
      <c r="T597" s="355"/>
      <c r="U597" s="355"/>
      <c r="V597" s="355"/>
      <c r="W597" s="355"/>
      <c r="X597" s="348"/>
      <c r="Y597" s="348"/>
      <c r="Z597" s="353"/>
      <c r="AA597" s="354"/>
      <c r="AB597" s="348"/>
    </row>
    <row r="598" spans="4:28" x14ac:dyDescent="0.25">
      <c r="D598" s="355"/>
      <c r="E598" s="355"/>
      <c r="F598" s="356"/>
      <c r="G598" s="355"/>
      <c r="H598" s="355"/>
      <c r="K598" s="355"/>
      <c r="L598" s="355"/>
      <c r="N598" s="355"/>
      <c r="O598" s="355"/>
      <c r="P598" s="355"/>
      <c r="Q598" s="355"/>
      <c r="R598" s="355"/>
      <c r="S598" s="355"/>
      <c r="T598" s="355"/>
      <c r="U598" s="355"/>
      <c r="V598" s="355"/>
      <c r="W598" s="355"/>
      <c r="X598" s="348"/>
      <c r="Y598" s="348"/>
      <c r="Z598" s="353"/>
      <c r="AA598" s="354"/>
      <c r="AB598" s="348"/>
    </row>
    <row r="599" spans="4:28" x14ac:dyDescent="0.25">
      <c r="D599" s="355"/>
      <c r="E599" s="355"/>
      <c r="F599" s="356"/>
      <c r="G599" s="355"/>
      <c r="H599" s="355"/>
      <c r="K599" s="355"/>
      <c r="L599" s="355"/>
      <c r="N599" s="355"/>
      <c r="O599" s="355"/>
      <c r="P599" s="355"/>
      <c r="Q599" s="355"/>
      <c r="R599" s="355"/>
      <c r="S599" s="355"/>
      <c r="T599" s="355"/>
      <c r="U599" s="355"/>
      <c r="V599" s="355"/>
      <c r="W599" s="355"/>
      <c r="X599" s="348"/>
      <c r="Y599" s="348"/>
      <c r="Z599" s="353"/>
      <c r="AA599" s="354"/>
      <c r="AB599" s="348"/>
    </row>
    <row r="600" spans="4:28" x14ac:dyDescent="0.25">
      <c r="D600" s="355"/>
      <c r="E600" s="355"/>
      <c r="F600" s="356"/>
      <c r="G600" s="355"/>
      <c r="H600" s="355"/>
      <c r="K600" s="355"/>
      <c r="L600" s="355"/>
      <c r="N600" s="355"/>
      <c r="O600" s="355"/>
      <c r="P600" s="355"/>
      <c r="Q600" s="355"/>
      <c r="R600" s="355"/>
      <c r="S600" s="355"/>
      <c r="T600" s="355"/>
      <c r="U600" s="355"/>
      <c r="V600" s="355"/>
      <c r="W600" s="355"/>
      <c r="X600" s="348"/>
      <c r="Y600" s="348"/>
      <c r="Z600" s="353"/>
      <c r="AA600" s="354"/>
      <c r="AB600" s="348"/>
    </row>
    <row r="601" spans="4:28" x14ac:dyDescent="0.25">
      <c r="D601" s="355"/>
      <c r="E601" s="355"/>
      <c r="F601" s="356"/>
      <c r="G601" s="355"/>
      <c r="H601" s="355"/>
      <c r="K601" s="355"/>
      <c r="L601" s="355"/>
      <c r="N601" s="355"/>
      <c r="O601" s="355"/>
      <c r="P601" s="355"/>
      <c r="Q601" s="355"/>
      <c r="R601" s="355"/>
      <c r="S601" s="355"/>
      <c r="T601" s="355"/>
      <c r="U601" s="355"/>
      <c r="V601" s="355"/>
      <c r="W601" s="355"/>
      <c r="X601" s="348"/>
      <c r="Y601" s="348"/>
      <c r="Z601" s="353"/>
      <c r="AA601" s="354"/>
      <c r="AB601" s="348"/>
    </row>
    <row r="602" spans="4:28" x14ac:dyDescent="0.25">
      <c r="D602" s="355"/>
      <c r="E602" s="355"/>
      <c r="F602" s="356"/>
      <c r="G602" s="355"/>
      <c r="H602" s="355"/>
      <c r="K602" s="355"/>
      <c r="L602" s="355"/>
      <c r="N602" s="355"/>
      <c r="O602" s="355"/>
      <c r="P602" s="355"/>
      <c r="Q602" s="355"/>
      <c r="R602" s="355"/>
      <c r="S602" s="355"/>
      <c r="T602" s="355"/>
      <c r="U602" s="355"/>
      <c r="V602" s="355"/>
      <c r="W602" s="355"/>
      <c r="X602" s="348"/>
      <c r="Y602" s="348"/>
      <c r="Z602" s="353"/>
      <c r="AA602" s="354"/>
      <c r="AB602" s="348"/>
    </row>
    <row r="603" spans="4:28" x14ac:dyDescent="0.25">
      <c r="D603" s="355"/>
      <c r="E603" s="355"/>
      <c r="F603" s="356"/>
      <c r="G603" s="355"/>
      <c r="H603" s="355"/>
      <c r="K603" s="355"/>
      <c r="L603" s="355"/>
      <c r="N603" s="355"/>
      <c r="O603" s="355"/>
      <c r="P603" s="355"/>
      <c r="Q603" s="355"/>
      <c r="R603" s="355"/>
      <c r="S603" s="355"/>
      <c r="T603" s="355"/>
      <c r="U603" s="355"/>
      <c r="V603" s="355"/>
      <c r="W603" s="355"/>
      <c r="X603" s="348"/>
      <c r="Y603" s="348"/>
      <c r="Z603" s="353"/>
      <c r="AA603" s="354"/>
      <c r="AB603" s="348"/>
    </row>
    <row r="604" spans="4:28" x14ac:dyDescent="0.25">
      <c r="D604" s="355"/>
      <c r="E604" s="355"/>
      <c r="F604" s="356"/>
      <c r="G604" s="355"/>
      <c r="H604" s="355"/>
      <c r="K604" s="355"/>
      <c r="L604" s="355"/>
      <c r="N604" s="355"/>
      <c r="O604" s="355"/>
      <c r="P604" s="355"/>
      <c r="Q604" s="355"/>
      <c r="R604" s="355"/>
      <c r="S604" s="355"/>
      <c r="T604" s="355"/>
      <c r="U604" s="355"/>
      <c r="V604" s="355"/>
      <c r="W604" s="355"/>
      <c r="X604" s="348"/>
      <c r="Y604" s="348"/>
      <c r="Z604" s="353"/>
      <c r="AA604" s="354"/>
      <c r="AB604" s="348"/>
    </row>
    <row r="605" spans="4:28" x14ac:dyDescent="0.25">
      <c r="D605" s="355"/>
      <c r="E605" s="355"/>
      <c r="F605" s="356"/>
      <c r="G605" s="355"/>
      <c r="H605" s="355"/>
      <c r="K605" s="355"/>
      <c r="L605" s="355"/>
      <c r="N605" s="355"/>
      <c r="O605" s="355"/>
      <c r="P605" s="355"/>
      <c r="Q605" s="355"/>
      <c r="R605" s="355"/>
      <c r="S605" s="355"/>
      <c r="T605" s="355"/>
      <c r="U605" s="355"/>
      <c r="V605" s="355"/>
      <c r="W605" s="355"/>
      <c r="X605" s="348"/>
      <c r="Y605" s="348"/>
      <c r="Z605" s="353"/>
      <c r="AA605" s="354"/>
      <c r="AB605" s="348"/>
    </row>
    <row r="606" spans="4:28" x14ac:dyDescent="0.25">
      <c r="D606" s="355"/>
      <c r="E606" s="355"/>
      <c r="F606" s="356"/>
      <c r="G606" s="355"/>
      <c r="H606" s="355"/>
      <c r="K606" s="355"/>
      <c r="L606" s="355"/>
      <c r="N606" s="355"/>
      <c r="O606" s="355"/>
      <c r="P606" s="355"/>
      <c r="Q606" s="355"/>
      <c r="R606" s="355"/>
      <c r="S606" s="355"/>
      <c r="T606" s="355"/>
      <c r="U606" s="355"/>
      <c r="V606" s="355"/>
      <c r="W606" s="355"/>
      <c r="X606" s="348"/>
      <c r="Y606" s="348"/>
      <c r="Z606" s="353"/>
      <c r="AA606" s="354"/>
      <c r="AB606" s="348"/>
    </row>
    <row r="607" spans="4:28" x14ac:dyDescent="0.25">
      <c r="D607" s="355"/>
      <c r="E607" s="355"/>
      <c r="F607" s="356"/>
      <c r="G607" s="355"/>
      <c r="H607" s="355"/>
      <c r="K607" s="355"/>
      <c r="L607" s="355"/>
      <c r="N607" s="355"/>
      <c r="O607" s="355"/>
      <c r="P607" s="355"/>
      <c r="Q607" s="355"/>
      <c r="R607" s="355"/>
      <c r="S607" s="355"/>
      <c r="T607" s="355"/>
      <c r="U607" s="355"/>
      <c r="V607" s="355"/>
      <c r="W607" s="355"/>
      <c r="X607" s="348"/>
      <c r="Y607" s="348"/>
      <c r="Z607" s="353"/>
      <c r="AA607" s="354"/>
      <c r="AB607" s="348"/>
    </row>
    <row r="608" spans="4:28" x14ac:dyDescent="0.25">
      <c r="D608" s="355"/>
      <c r="E608" s="355"/>
      <c r="F608" s="356"/>
      <c r="G608" s="355"/>
      <c r="H608" s="355"/>
      <c r="K608" s="355"/>
      <c r="L608" s="355"/>
      <c r="N608" s="355"/>
      <c r="O608" s="355"/>
      <c r="P608" s="355"/>
      <c r="Q608" s="355"/>
      <c r="R608" s="355"/>
      <c r="S608" s="355"/>
      <c r="T608" s="355"/>
      <c r="U608" s="355"/>
      <c r="V608" s="355"/>
      <c r="W608" s="355"/>
      <c r="X608" s="348"/>
      <c r="Y608" s="348"/>
      <c r="Z608" s="353"/>
      <c r="AA608" s="354"/>
      <c r="AB608" s="348"/>
    </row>
    <row r="609" spans="1:28" x14ac:dyDescent="0.25">
      <c r="D609" s="355"/>
      <c r="E609" s="355"/>
      <c r="F609" s="356"/>
      <c r="G609" s="355"/>
      <c r="H609" s="355"/>
      <c r="K609" s="355"/>
      <c r="L609" s="355"/>
      <c r="N609" s="355"/>
      <c r="O609" s="355"/>
      <c r="P609" s="355"/>
      <c r="Q609" s="355"/>
      <c r="R609" s="355"/>
      <c r="S609" s="355"/>
      <c r="T609" s="355"/>
      <c r="U609" s="355"/>
      <c r="V609" s="355"/>
      <c r="W609" s="355"/>
      <c r="X609" s="348"/>
      <c r="Y609" s="348"/>
      <c r="Z609" s="353"/>
      <c r="AA609" s="354"/>
      <c r="AB609" s="348"/>
    </row>
    <row r="610" spans="1:28" x14ac:dyDescent="0.25">
      <c r="D610" s="355"/>
      <c r="E610" s="355"/>
      <c r="F610" s="356"/>
      <c r="G610" s="355"/>
      <c r="H610" s="355"/>
      <c r="K610" s="355"/>
      <c r="L610" s="355"/>
      <c r="N610" s="355"/>
      <c r="O610" s="355"/>
      <c r="P610" s="355"/>
      <c r="Q610" s="355"/>
      <c r="R610" s="355"/>
      <c r="S610" s="355"/>
      <c r="T610" s="355"/>
      <c r="U610" s="355"/>
      <c r="V610" s="355"/>
      <c r="W610" s="355"/>
      <c r="X610" s="348"/>
      <c r="Y610" s="348"/>
      <c r="Z610" s="353"/>
      <c r="AA610" s="354"/>
      <c r="AB610" s="348"/>
    </row>
    <row r="611" spans="1:28" x14ac:dyDescent="0.25">
      <c r="D611" s="355"/>
      <c r="E611" s="355"/>
      <c r="F611" s="356"/>
      <c r="G611" s="355"/>
      <c r="H611" s="355"/>
      <c r="K611" s="355"/>
      <c r="L611" s="355"/>
      <c r="N611" s="355"/>
      <c r="O611" s="355"/>
      <c r="P611" s="355"/>
      <c r="Q611" s="355"/>
      <c r="R611" s="355"/>
      <c r="S611" s="355"/>
      <c r="T611" s="355"/>
      <c r="U611" s="355"/>
      <c r="V611" s="355"/>
      <c r="W611" s="355"/>
      <c r="X611" s="348"/>
      <c r="Y611" s="348"/>
      <c r="Z611" s="353"/>
      <c r="AA611" s="354"/>
      <c r="AB611" s="348"/>
    </row>
    <row r="612" spans="1:28" x14ac:dyDescent="0.25">
      <c r="D612" s="355"/>
      <c r="E612" s="355"/>
      <c r="F612" s="356"/>
      <c r="G612" s="355"/>
      <c r="H612" s="355"/>
      <c r="K612" s="355"/>
      <c r="L612" s="355"/>
      <c r="N612" s="355"/>
      <c r="O612" s="355"/>
      <c r="P612" s="355"/>
      <c r="Q612" s="355"/>
      <c r="R612" s="355"/>
      <c r="S612" s="355"/>
      <c r="T612" s="355"/>
      <c r="U612" s="355"/>
      <c r="V612" s="355"/>
      <c r="W612" s="355"/>
      <c r="X612" s="348"/>
      <c r="Y612" s="348"/>
      <c r="Z612" s="353"/>
      <c r="AA612" s="354"/>
      <c r="AB612" s="348"/>
    </row>
    <row r="613" spans="1:28" x14ac:dyDescent="0.25">
      <c r="D613" s="355"/>
      <c r="E613" s="355"/>
      <c r="F613" s="356"/>
      <c r="G613" s="355"/>
      <c r="H613" s="355"/>
      <c r="K613" s="355"/>
      <c r="L613" s="355"/>
      <c r="N613" s="355"/>
      <c r="O613" s="355"/>
      <c r="P613" s="355"/>
      <c r="Q613" s="355"/>
      <c r="R613" s="355"/>
      <c r="S613" s="355"/>
      <c r="T613" s="355"/>
      <c r="U613" s="355"/>
      <c r="V613" s="355"/>
      <c r="W613" s="355"/>
      <c r="X613" s="348"/>
      <c r="Y613" s="348"/>
      <c r="Z613" s="353"/>
      <c r="AA613" s="354"/>
      <c r="AB613" s="348"/>
    </row>
    <row r="614" spans="1:28" x14ac:dyDescent="0.25">
      <c r="D614" s="355"/>
      <c r="E614" s="355"/>
      <c r="F614" s="356"/>
      <c r="G614" s="355"/>
      <c r="H614" s="355"/>
      <c r="K614" s="355"/>
      <c r="L614" s="355"/>
      <c r="N614" s="355"/>
      <c r="O614" s="355"/>
      <c r="P614" s="355"/>
      <c r="Q614" s="355"/>
      <c r="R614" s="355"/>
      <c r="S614" s="355"/>
      <c r="T614" s="355"/>
      <c r="U614" s="355"/>
      <c r="V614" s="355"/>
      <c r="W614" s="355"/>
      <c r="X614" s="348"/>
      <c r="Y614" s="348"/>
      <c r="Z614" s="353"/>
      <c r="AA614" s="354"/>
      <c r="AB614" s="348"/>
    </row>
    <row r="615" spans="1:28" x14ac:dyDescent="0.25">
      <c r="D615" s="355"/>
      <c r="E615" s="355"/>
      <c r="F615" s="356"/>
      <c r="G615" s="355"/>
      <c r="H615" s="355"/>
      <c r="K615" s="355"/>
      <c r="L615" s="355"/>
      <c r="N615" s="355"/>
      <c r="O615" s="355"/>
      <c r="P615" s="355"/>
      <c r="Q615" s="355"/>
      <c r="R615" s="355"/>
      <c r="S615" s="355"/>
      <c r="T615" s="355"/>
      <c r="U615" s="355"/>
      <c r="V615" s="355"/>
      <c r="W615" s="355"/>
      <c r="X615" s="348"/>
      <c r="Y615" s="348"/>
      <c r="Z615" s="353"/>
      <c r="AA615" s="354"/>
      <c r="AB615" s="348"/>
    </row>
    <row r="616" spans="1:28" x14ac:dyDescent="0.25">
      <c r="D616" s="355"/>
      <c r="E616" s="355"/>
      <c r="F616" s="356"/>
      <c r="G616" s="355"/>
      <c r="H616" s="355"/>
      <c r="K616" s="355"/>
      <c r="L616" s="355"/>
      <c r="N616" s="355"/>
      <c r="O616" s="355"/>
      <c r="P616" s="355"/>
      <c r="Q616" s="355"/>
      <c r="R616" s="355"/>
      <c r="S616" s="355"/>
      <c r="T616" s="355"/>
      <c r="U616" s="355"/>
      <c r="V616" s="355"/>
      <c r="W616" s="355"/>
      <c r="X616" s="348"/>
      <c r="Y616" s="348"/>
      <c r="Z616" s="353"/>
      <c r="AA616" s="354"/>
      <c r="AB616" s="348"/>
    </row>
    <row r="617" spans="1:28" x14ac:dyDescent="0.25">
      <c r="D617" s="355"/>
      <c r="E617" s="355"/>
      <c r="F617" s="356"/>
      <c r="G617" s="355"/>
      <c r="H617" s="355"/>
      <c r="K617" s="355"/>
      <c r="L617" s="355"/>
      <c r="N617" s="355"/>
      <c r="O617" s="355"/>
      <c r="P617" s="355"/>
      <c r="Q617" s="355"/>
      <c r="R617" s="355"/>
      <c r="S617" s="355"/>
      <c r="T617" s="355"/>
      <c r="U617" s="355"/>
      <c r="V617" s="355"/>
      <c r="W617" s="355"/>
      <c r="X617" s="348"/>
      <c r="Y617" s="348"/>
      <c r="Z617" s="353"/>
      <c r="AA617" s="354"/>
      <c r="AB617" s="348"/>
    </row>
    <row r="618" spans="1:28" x14ac:dyDescent="0.25">
      <c r="D618" s="355"/>
      <c r="E618" s="355"/>
      <c r="F618" s="356"/>
      <c r="G618" s="355"/>
      <c r="H618" s="355"/>
      <c r="K618" s="355"/>
      <c r="L618" s="355"/>
      <c r="N618" s="355"/>
      <c r="O618" s="355"/>
      <c r="P618" s="355"/>
      <c r="Q618" s="355"/>
      <c r="R618" s="355"/>
      <c r="S618" s="355"/>
      <c r="T618" s="355"/>
      <c r="U618" s="355"/>
      <c r="V618" s="355"/>
      <c r="W618" s="355"/>
      <c r="X618" s="348"/>
      <c r="Y618" s="348"/>
      <c r="Z618" s="353"/>
      <c r="AA618" s="354"/>
      <c r="AB618" s="348"/>
    </row>
    <row r="619" spans="1:28" x14ac:dyDescent="0.25">
      <c r="D619" s="355"/>
      <c r="E619" s="355"/>
      <c r="F619" s="356"/>
      <c r="G619" s="355"/>
      <c r="H619" s="355"/>
      <c r="K619" s="355"/>
      <c r="L619" s="355"/>
      <c r="N619" s="355"/>
      <c r="O619" s="355"/>
      <c r="P619" s="355"/>
      <c r="Q619" s="355"/>
      <c r="R619" s="355"/>
      <c r="S619" s="355"/>
      <c r="T619" s="355"/>
      <c r="U619" s="355"/>
      <c r="V619" s="355"/>
      <c r="W619" s="355"/>
      <c r="X619" s="348"/>
      <c r="Y619" s="348"/>
      <c r="Z619" s="353"/>
      <c r="AA619" s="354"/>
      <c r="AB619" s="348"/>
    </row>
    <row r="620" spans="1:28" x14ac:dyDescent="0.25">
      <c r="D620" s="355"/>
      <c r="E620" s="355"/>
      <c r="F620" s="356"/>
      <c r="G620" s="355"/>
      <c r="H620" s="355"/>
      <c r="K620" s="355"/>
      <c r="L620" s="355"/>
      <c r="N620" s="355"/>
      <c r="O620" s="355"/>
      <c r="P620" s="355"/>
      <c r="Q620" s="355"/>
      <c r="R620" s="355"/>
      <c r="S620" s="355"/>
      <c r="T620" s="355"/>
      <c r="U620" s="355"/>
      <c r="V620" s="355"/>
      <c r="W620" s="355"/>
      <c r="X620" s="348"/>
      <c r="Y620" s="348"/>
      <c r="Z620" s="353"/>
      <c r="AA620" s="354"/>
      <c r="AB620" s="348"/>
    </row>
    <row r="621" spans="1:28" x14ac:dyDescent="0.25">
      <c r="D621" s="355"/>
      <c r="E621" s="355"/>
      <c r="F621" s="356"/>
      <c r="G621" s="355"/>
      <c r="H621" s="355"/>
      <c r="K621" s="355"/>
      <c r="L621" s="355"/>
      <c r="N621" s="355"/>
      <c r="O621" s="355"/>
      <c r="P621" s="355"/>
      <c r="Q621" s="355"/>
      <c r="R621" s="355"/>
      <c r="S621" s="355"/>
      <c r="T621" s="355"/>
      <c r="U621" s="355"/>
      <c r="V621" s="355"/>
      <c r="W621" s="355"/>
      <c r="X621" s="348"/>
      <c r="Y621" s="348"/>
      <c r="Z621" s="353"/>
      <c r="AA621" s="354"/>
      <c r="AB621" s="348"/>
    </row>
    <row r="622" spans="1:28" x14ac:dyDescent="0.25">
      <c r="D622" s="355"/>
      <c r="E622" s="355"/>
      <c r="F622" s="356"/>
      <c r="G622" s="355"/>
      <c r="H622" s="355"/>
      <c r="K622" s="355"/>
      <c r="L622" s="355"/>
      <c r="N622" s="355"/>
      <c r="O622" s="355"/>
      <c r="P622" s="355"/>
      <c r="Q622" s="355"/>
      <c r="R622" s="355"/>
      <c r="S622" s="355"/>
      <c r="T622" s="355"/>
      <c r="U622" s="355"/>
      <c r="V622" s="355"/>
      <c r="W622" s="355"/>
      <c r="X622" s="348"/>
      <c r="Y622" s="348"/>
      <c r="Z622" s="353"/>
      <c r="AA622" s="354"/>
      <c r="AB622" s="348"/>
    </row>
    <row r="623" spans="1:28" s="264" customFormat="1" x14ac:dyDescent="0.25">
      <c r="A623" s="259"/>
      <c r="B623" s="260"/>
      <c r="C623" s="259"/>
      <c r="D623" s="355"/>
      <c r="E623" s="355"/>
      <c r="F623" s="356"/>
      <c r="G623" s="355"/>
      <c r="H623" s="355"/>
      <c r="I623" s="259"/>
      <c r="J623" s="259"/>
      <c r="K623" s="355"/>
      <c r="L623" s="355"/>
      <c r="M623" s="259"/>
      <c r="N623" s="355"/>
      <c r="O623" s="355"/>
      <c r="P623" s="355"/>
      <c r="Q623" s="355"/>
      <c r="R623" s="355"/>
      <c r="S623" s="355"/>
      <c r="T623" s="355"/>
      <c r="U623" s="355"/>
      <c r="V623" s="355"/>
      <c r="W623" s="355"/>
      <c r="X623" s="348"/>
      <c r="Y623" s="348"/>
      <c r="Z623" s="353"/>
      <c r="AA623" s="354"/>
      <c r="AB623" s="348"/>
    </row>
    <row r="624" spans="1:28" x14ac:dyDescent="0.25">
      <c r="D624" s="355"/>
      <c r="E624" s="355"/>
      <c r="F624" s="356"/>
      <c r="G624" s="355"/>
      <c r="H624" s="355"/>
      <c r="K624" s="355"/>
      <c r="L624" s="355"/>
      <c r="N624" s="355"/>
      <c r="O624" s="355"/>
      <c r="P624" s="355"/>
      <c r="Q624" s="355"/>
      <c r="R624" s="355"/>
      <c r="S624" s="355"/>
      <c r="T624" s="355"/>
      <c r="U624" s="355"/>
      <c r="V624" s="355"/>
      <c r="W624" s="355"/>
      <c r="X624" s="348"/>
      <c r="Y624" s="348"/>
      <c r="Z624" s="353"/>
      <c r="AA624" s="354"/>
      <c r="AB624" s="348"/>
    </row>
    <row r="625" spans="1:28" x14ac:dyDescent="0.25">
      <c r="D625" s="355"/>
      <c r="E625" s="355"/>
      <c r="F625" s="356"/>
      <c r="G625" s="355"/>
      <c r="H625" s="355"/>
      <c r="K625" s="355"/>
      <c r="L625" s="355"/>
      <c r="N625" s="355"/>
      <c r="O625" s="355"/>
      <c r="P625" s="355"/>
      <c r="Q625" s="355"/>
      <c r="R625" s="355"/>
      <c r="S625" s="355"/>
      <c r="T625" s="355"/>
      <c r="U625" s="355"/>
      <c r="V625" s="355"/>
      <c r="W625" s="355"/>
      <c r="X625" s="348"/>
      <c r="Y625" s="348"/>
      <c r="Z625" s="353"/>
      <c r="AA625" s="354"/>
      <c r="AB625" s="348"/>
    </row>
    <row r="626" spans="1:28" x14ac:dyDescent="0.25">
      <c r="D626" s="355"/>
      <c r="E626" s="355"/>
      <c r="F626" s="356"/>
      <c r="G626" s="355"/>
      <c r="H626" s="355"/>
      <c r="K626" s="355"/>
      <c r="L626" s="355"/>
      <c r="N626" s="355"/>
      <c r="O626" s="355"/>
      <c r="P626" s="355"/>
      <c r="Q626" s="355"/>
      <c r="R626" s="355"/>
      <c r="S626" s="355"/>
      <c r="T626" s="355"/>
      <c r="U626" s="355"/>
      <c r="V626" s="355"/>
      <c r="W626" s="355"/>
      <c r="X626" s="348"/>
      <c r="Y626" s="348"/>
      <c r="Z626" s="353"/>
      <c r="AA626" s="354"/>
      <c r="AB626" s="348"/>
    </row>
    <row r="627" spans="1:28" x14ac:dyDescent="0.25">
      <c r="D627" s="355"/>
      <c r="E627" s="355"/>
      <c r="F627" s="356"/>
      <c r="G627" s="355"/>
      <c r="H627" s="355"/>
      <c r="K627" s="355"/>
      <c r="L627" s="355"/>
      <c r="N627" s="355"/>
      <c r="O627" s="355"/>
      <c r="P627" s="355"/>
      <c r="Q627" s="355"/>
      <c r="R627" s="355"/>
      <c r="S627" s="355"/>
      <c r="T627" s="355"/>
      <c r="U627" s="355"/>
      <c r="V627" s="355"/>
      <c r="W627" s="355"/>
      <c r="X627" s="348"/>
      <c r="Y627" s="348"/>
      <c r="Z627" s="353"/>
      <c r="AA627" s="354"/>
      <c r="AB627" s="348"/>
    </row>
    <row r="628" spans="1:28" x14ac:dyDescent="0.25">
      <c r="D628" s="355"/>
      <c r="E628" s="355"/>
      <c r="F628" s="356"/>
      <c r="G628" s="355"/>
      <c r="H628" s="355"/>
      <c r="K628" s="355"/>
      <c r="L628" s="355"/>
      <c r="N628" s="355"/>
      <c r="O628" s="355"/>
      <c r="P628" s="355"/>
      <c r="Q628" s="355"/>
      <c r="R628" s="355"/>
      <c r="S628" s="355"/>
      <c r="T628" s="355"/>
      <c r="U628" s="355"/>
      <c r="V628" s="355"/>
      <c r="W628" s="355"/>
      <c r="X628" s="348"/>
      <c r="Y628" s="348"/>
      <c r="Z628" s="353"/>
      <c r="AA628" s="354"/>
      <c r="AB628" s="348"/>
    </row>
    <row r="629" spans="1:28" x14ac:dyDescent="0.25">
      <c r="D629" s="355"/>
      <c r="E629" s="355"/>
      <c r="F629" s="356"/>
      <c r="G629" s="355"/>
      <c r="H629" s="355"/>
      <c r="K629" s="355"/>
      <c r="L629" s="355"/>
      <c r="N629" s="355"/>
      <c r="O629" s="355"/>
      <c r="P629" s="355"/>
      <c r="Q629" s="355"/>
      <c r="R629" s="355"/>
      <c r="S629" s="355"/>
      <c r="T629" s="355"/>
      <c r="U629" s="355"/>
      <c r="V629" s="355"/>
      <c r="W629" s="355"/>
      <c r="X629" s="348"/>
      <c r="Y629" s="348"/>
      <c r="Z629" s="353"/>
      <c r="AA629" s="354"/>
      <c r="AB629" s="348"/>
    </row>
    <row r="630" spans="1:28" x14ac:dyDescent="0.25">
      <c r="D630" s="355"/>
      <c r="E630" s="355"/>
      <c r="F630" s="356"/>
      <c r="G630" s="355"/>
      <c r="H630" s="355"/>
      <c r="K630" s="355"/>
      <c r="L630" s="355"/>
      <c r="N630" s="355"/>
      <c r="O630" s="355"/>
      <c r="P630" s="355"/>
      <c r="Q630" s="355"/>
      <c r="R630" s="355"/>
      <c r="S630" s="355"/>
      <c r="T630" s="355"/>
      <c r="U630" s="355"/>
      <c r="V630" s="355"/>
      <c r="W630" s="355"/>
      <c r="X630" s="348"/>
      <c r="Y630" s="348"/>
      <c r="Z630" s="353"/>
      <c r="AA630" s="354"/>
      <c r="AB630" s="348"/>
    </row>
    <row r="631" spans="1:28" x14ac:dyDescent="0.25">
      <c r="D631" s="355"/>
      <c r="E631" s="355"/>
      <c r="F631" s="356"/>
      <c r="G631" s="355"/>
      <c r="H631" s="355"/>
      <c r="K631" s="355"/>
      <c r="L631" s="355"/>
      <c r="N631" s="355"/>
      <c r="O631" s="355"/>
      <c r="P631" s="355"/>
      <c r="Q631" s="355"/>
      <c r="R631" s="355"/>
      <c r="S631" s="355"/>
      <c r="T631" s="355"/>
      <c r="U631" s="355"/>
      <c r="V631" s="355"/>
      <c r="W631" s="355"/>
      <c r="X631" s="348"/>
      <c r="Y631" s="348"/>
      <c r="Z631" s="353"/>
      <c r="AA631" s="354"/>
      <c r="AB631" s="348"/>
    </row>
    <row r="632" spans="1:28" x14ac:dyDescent="0.25">
      <c r="D632" s="355"/>
      <c r="E632" s="355"/>
      <c r="F632" s="356"/>
      <c r="G632" s="355"/>
      <c r="H632" s="355"/>
      <c r="K632" s="355"/>
      <c r="L632" s="355"/>
      <c r="N632" s="355"/>
      <c r="O632" s="355"/>
      <c r="P632" s="355"/>
      <c r="Q632" s="355"/>
      <c r="R632" s="355"/>
      <c r="S632" s="355"/>
      <c r="T632" s="355"/>
      <c r="U632" s="355"/>
      <c r="V632" s="355"/>
      <c r="W632" s="355"/>
      <c r="X632" s="348"/>
      <c r="Y632" s="348"/>
      <c r="Z632" s="353"/>
      <c r="AA632" s="354"/>
      <c r="AB632" s="348"/>
    </row>
    <row r="633" spans="1:28" x14ac:dyDescent="0.25">
      <c r="D633" s="355"/>
      <c r="E633" s="355"/>
      <c r="F633" s="356"/>
      <c r="G633" s="355"/>
      <c r="H633" s="355"/>
      <c r="K633" s="355"/>
      <c r="L633" s="355"/>
      <c r="N633" s="355"/>
      <c r="O633" s="355"/>
      <c r="P633" s="355"/>
      <c r="Q633" s="355"/>
      <c r="R633" s="355"/>
      <c r="S633" s="355"/>
      <c r="T633" s="355"/>
      <c r="U633" s="355"/>
      <c r="V633" s="355"/>
      <c r="W633" s="355"/>
      <c r="X633" s="348"/>
      <c r="Y633" s="348"/>
      <c r="Z633" s="353"/>
      <c r="AA633" s="354"/>
      <c r="AB633" s="348"/>
    </row>
    <row r="634" spans="1:28" x14ac:dyDescent="0.25">
      <c r="D634" s="355"/>
      <c r="E634" s="355"/>
      <c r="F634" s="356"/>
      <c r="G634" s="355"/>
      <c r="H634" s="355"/>
      <c r="K634" s="355"/>
      <c r="L634" s="355"/>
      <c r="N634" s="355"/>
      <c r="O634" s="355"/>
      <c r="P634" s="355"/>
      <c r="Q634" s="355"/>
      <c r="R634" s="355"/>
      <c r="S634" s="355"/>
      <c r="T634" s="355"/>
      <c r="U634" s="355"/>
      <c r="V634" s="355"/>
      <c r="W634" s="355"/>
      <c r="X634" s="348"/>
      <c r="Y634" s="348"/>
      <c r="Z634" s="353"/>
      <c r="AA634" s="354"/>
      <c r="AB634" s="348"/>
    </row>
    <row r="635" spans="1:28" x14ac:dyDescent="0.25">
      <c r="D635" s="355"/>
      <c r="E635" s="355"/>
      <c r="F635" s="356"/>
      <c r="G635" s="355"/>
      <c r="H635" s="355"/>
      <c r="K635" s="355"/>
      <c r="L635" s="355"/>
      <c r="N635" s="355"/>
      <c r="O635" s="355"/>
      <c r="P635" s="355"/>
      <c r="Q635" s="355"/>
      <c r="R635" s="355"/>
      <c r="S635" s="355"/>
      <c r="T635" s="355"/>
      <c r="U635" s="355"/>
      <c r="V635" s="355"/>
      <c r="W635" s="355"/>
      <c r="X635" s="348"/>
      <c r="Y635" s="348"/>
      <c r="Z635" s="353"/>
      <c r="AA635" s="354"/>
      <c r="AB635" s="348"/>
    </row>
    <row r="636" spans="1:28" s="263" customFormat="1" x14ac:dyDescent="0.25">
      <c r="A636" s="259"/>
      <c r="B636" s="260"/>
      <c r="C636" s="259"/>
      <c r="D636" s="355"/>
      <c r="E636" s="355"/>
      <c r="F636" s="356"/>
      <c r="G636" s="355"/>
      <c r="H636" s="355"/>
      <c r="I636" s="259"/>
      <c r="J636" s="259"/>
      <c r="K636" s="355"/>
      <c r="L636" s="355"/>
      <c r="M636" s="259"/>
      <c r="N636" s="355"/>
      <c r="O636" s="355"/>
      <c r="P636" s="355"/>
      <c r="Q636" s="355"/>
      <c r="R636" s="355"/>
      <c r="S636" s="355"/>
      <c r="T636" s="355"/>
      <c r="U636" s="355"/>
      <c r="V636" s="355"/>
      <c r="W636" s="355"/>
      <c r="X636" s="348"/>
      <c r="Y636" s="348"/>
      <c r="Z636" s="353"/>
      <c r="AA636" s="354"/>
      <c r="AB636" s="348"/>
    </row>
    <row r="637" spans="1:28" x14ac:dyDescent="0.25">
      <c r="D637" s="355"/>
      <c r="E637" s="355"/>
      <c r="F637" s="356"/>
      <c r="G637" s="355"/>
      <c r="H637" s="355"/>
      <c r="K637" s="355"/>
      <c r="L637" s="355"/>
      <c r="N637" s="355"/>
      <c r="O637" s="355"/>
      <c r="P637" s="355"/>
      <c r="Q637" s="355"/>
      <c r="R637" s="355"/>
      <c r="S637" s="355"/>
      <c r="T637" s="355"/>
      <c r="U637" s="355"/>
      <c r="V637" s="355"/>
      <c r="W637" s="355"/>
      <c r="X637" s="348"/>
      <c r="Y637" s="348"/>
      <c r="Z637" s="353"/>
      <c r="AA637" s="354"/>
      <c r="AB637" s="348"/>
    </row>
    <row r="638" spans="1:28" x14ac:dyDescent="0.25">
      <c r="D638" s="355"/>
      <c r="E638" s="355"/>
      <c r="F638" s="356"/>
      <c r="G638" s="355"/>
      <c r="H638" s="355"/>
      <c r="K638" s="355"/>
      <c r="L638" s="355"/>
      <c r="N638" s="355"/>
      <c r="O638" s="355"/>
      <c r="P638" s="355"/>
      <c r="Q638" s="355"/>
      <c r="R638" s="355"/>
      <c r="S638" s="355"/>
      <c r="T638" s="355"/>
      <c r="U638" s="355"/>
      <c r="V638" s="355"/>
      <c r="W638" s="355"/>
      <c r="X638" s="348"/>
      <c r="Y638" s="348"/>
      <c r="Z638" s="353"/>
      <c r="AA638" s="354"/>
      <c r="AB638" s="348"/>
    </row>
    <row r="639" spans="1:28" x14ac:dyDescent="0.25">
      <c r="D639" s="355"/>
      <c r="E639" s="355"/>
      <c r="F639" s="356"/>
      <c r="G639" s="355"/>
      <c r="H639" s="355"/>
      <c r="K639" s="355"/>
      <c r="L639" s="355"/>
      <c r="N639" s="355"/>
      <c r="O639" s="355"/>
      <c r="P639" s="355"/>
      <c r="Q639" s="355"/>
      <c r="R639" s="355"/>
      <c r="S639" s="355"/>
      <c r="T639" s="355"/>
      <c r="U639" s="355"/>
      <c r="V639" s="355"/>
      <c r="W639" s="355"/>
      <c r="X639" s="348"/>
      <c r="Y639" s="348"/>
      <c r="Z639" s="353"/>
      <c r="AA639" s="354"/>
      <c r="AB639" s="348"/>
    </row>
    <row r="640" spans="1:28" x14ac:dyDescent="0.25">
      <c r="D640" s="355"/>
      <c r="E640" s="355"/>
      <c r="F640" s="356"/>
      <c r="G640" s="355"/>
      <c r="H640" s="355"/>
      <c r="K640" s="355"/>
      <c r="L640" s="355"/>
      <c r="N640" s="355"/>
      <c r="O640" s="355"/>
      <c r="P640" s="355"/>
      <c r="Q640" s="355"/>
      <c r="R640" s="355"/>
      <c r="S640" s="355"/>
      <c r="T640" s="355"/>
      <c r="U640" s="355"/>
      <c r="V640" s="355"/>
      <c r="W640" s="355"/>
      <c r="X640" s="348"/>
      <c r="Y640" s="348"/>
      <c r="Z640" s="353"/>
      <c r="AA640" s="354"/>
      <c r="AB640" s="348"/>
    </row>
    <row r="641" spans="1:28" x14ac:dyDescent="0.25">
      <c r="D641" s="355"/>
      <c r="E641" s="355"/>
      <c r="F641" s="356"/>
      <c r="G641" s="355"/>
      <c r="H641" s="355"/>
      <c r="K641" s="355"/>
      <c r="L641" s="355"/>
      <c r="N641" s="355"/>
      <c r="O641" s="355"/>
      <c r="P641" s="355"/>
      <c r="Q641" s="355"/>
      <c r="R641" s="355"/>
      <c r="S641" s="355"/>
      <c r="T641" s="355"/>
      <c r="U641" s="355"/>
      <c r="V641" s="355"/>
      <c r="W641" s="355"/>
      <c r="X641" s="348"/>
      <c r="Y641" s="348"/>
      <c r="Z641" s="353"/>
      <c r="AA641" s="354"/>
      <c r="AB641" s="348"/>
    </row>
    <row r="642" spans="1:28" x14ac:dyDescent="0.25">
      <c r="D642" s="355"/>
      <c r="E642" s="355"/>
      <c r="F642" s="356"/>
      <c r="G642" s="355"/>
      <c r="H642" s="355"/>
      <c r="K642" s="355"/>
      <c r="L642" s="355"/>
      <c r="N642" s="355"/>
      <c r="O642" s="355"/>
      <c r="P642" s="355"/>
      <c r="Q642" s="355"/>
      <c r="R642" s="355"/>
      <c r="S642" s="355"/>
      <c r="T642" s="355"/>
      <c r="U642" s="355"/>
      <c r="V642" s="355"/>
      <c r="W642" s="355"/>
      <c r="X642" s="348"/>
      <c r="Y642" s="348"/>
      <c r="Z642" s="353"/>
      <c r="AA642" s="354"/>
      <c r="AB642" s="348"/>
    </row>
    <row r="643" spans="1:28" x14ac:dyDescent="0.25">
      <c r="D643" s="355"/>
      <c r="E643" s="355"/>
      <c r="F643" s="356"/>
      <c r="G643" s="355"/>
      <c r="H643" s="355"/>
      <c r="K643" s="355"/>
      <c r="L643" s="355"/>
      <c r="N643" s="355"/>
      <c r="O643" s="355"/>
      <c r="P643" s="355"/>
      <c r="Q643" s="355"/>
      <c r="R643" s="355"/>
      <c r="S643" s="355"/>
      <c r="T643" s="355"/>
      <c r="U643" s="355"/>
      <c r="V643" s="355"/>
      <c r="W643" s="355"/>
      <c r="X643" s="348"/>
      <c r="Y643" s="348"/>
      <c r="Z643" s="353"/>
      <c r="AA643" s="354"/>
      <c r="AB643" s="348"/>
    </row>
    <row r="644" spans="1:28" x14ac:dyDescent="0.25">
      <c r="D644" s="355"/>
      <c r="E644" s="355"/>
      <c r="F644" s="356"/>
      <c r="G644" s="355"/>
      <c r="H644" s="355"/>
      <c r="K644" s="355"/>
      <c r="L644" s="355"/>
      <c r="N644" s="355"/>
      <c r="O644" s="355"/>
      <c r="P644" s="355"/>
      <c r="Q644" s="355"/>
      <c r="R644" s="355"/>
      <c r="S644" s="355"/>
      <c r="T644" s="355"/>
      <c r="U644" s="355"/>
      <c r="V644" s="355"/>
      <c r="W644" s="355"/>
      <c r="X644" s="348"/>
      <c r="Y644" s="348"/>
      <c r="Z644" s="353"/>
      <c r="AA644" s="354"/>
      <c r="AB644" s="348"/>
    </row>
    <row r="645" spans="1:28" s="263" customFormat="1" x14ac:dyDescent="0.25">
      <c r="A645" s="259"/>
      <c r="B645" s="260"/>
      <c r="C645" s="259"/>
      <c r="D645" s="355"/>
      <c r="E645" s="355"/>
      <c r="F645" s="356"/>
      <c r="G645" s="355"/>
      <c r="H645" s="355"/>
      <c r="I645" s="259"/>
      <c r="J645" s="259"/>
      <c r="K645" s="355"/>
      <c r="L645" s="355"/>
      <c r="M645" s="259"/>
      <c r="N645" s="355"/>
      <c r="O645" s="355"/>
      <c r="P645" s="355"/>
      <c r="Q645" s="355"/>
      <c r="R645" s="355"/>
      <c r="S645" s="355"/>
      <c r="T645" s="355"/>
      <c r="U645" s="355"/>
      <c r="V645" s="355"/>
      <c r="W645" s="355"/>
      <c r="X645" s="348"/>
      <c r="Y645" s="348"/>
      <c r="Z645" s="353"/>
      <c r="AA645" s="354"/>
      <c r="AB645" s="348"/>
    </row>
    <row r="646" spans="1:28" x14ac:dyDescent="0.25">
      <c r="D646" s="355"/>
      <c r="E646" s="355"/>
      <c r="F646" s="356"/>
      <c r="G646" s="355"/>
      <c r="H646" s="355"/>
      <c r="K646" s="355"/>
      <c r="L646" s="355"/>
      <c r="N646" s="355"/>
      <c r="O646" s="355"/>
      <c r="P646" s="355"/>
      <c r="Q646" s="355"/>
      <c r="R646" s="355"/>
      <c r="S646" s="355"/>
      <c r="T646" s="355"/>
      <c r="U646" s="355"/>
      <c r="V646" s="355"/>
      <c r="W646" s="355"/>
      <c r="X646" s="348"/>
      <c r="Y646" s="348"/>
      <c r="Z646" s="353"/>
      <c r="AA646" s="354"/>
      <c r="AB646" s="348"/>
    </row>
    <row r="647" spans="1:28" x14ac:dyDescent="0.25">
      <c r="D647" s="355"/>
      <c r="E647" s="355"/>
      <c r="F647" s="356"/>
      <c r="G647" s="355"/>
      <c r="H647" s="355"/>
      <c r="K647" s="355"/>
      <c r="L647" s="355"/>
      <c r="N647" s="355"/>
      <c r="O647" s="355"/>
      <c r="P647" s="355"/>
      <c r="Q647" s="355"/>
      <c r="R647" s="355"/>
      <c r="S647" s="355"/>
      <c r="T647" s="355"/>
      <c r="U647" s="355"/>
      <c r="V647" s="355"/>
      <c r="W647" s="355"/>
      <c r="X647" s="348"/>
      <c r="Y647" s="348"/>
      <c r="Z647" s="353"/>
      <c r="AA647" s="354"/>
      <c r="AB647" s="348"/>
    </row>
    <row r="648" spans="1:28" x14ac:dyDescent="0.25">
      <c r="D648" s="355"/>
      <c r="E648" s="355"/>
      <c r="F648" s="356"/>
      <c r="G648" s="355"/>
      <c r="H648" s="355"/>
      <c r="K648" s="355"/>
      <c r="L648" s="355"/>
      <c r="N648" s="355"/>
      <c r="O648" s="355"/>
      <c r="P648" s="355"/>
      <c r="Q648" s="355"/>
      <c r="R648" s="355"/>
      <c r="S648" s="355"/>
      <c r="T648" s="355"/>
      <c r="U648" s="355"/>
      <c r="V648" s="355"/>
      <c r="W648" s="355"/>
      <c r="X648" s="348"/>
      <c r="Y648" s="348"/>
      <c r="Z648" s="353"/>
      <c r="AA648" s="354"/>
      <c r="AB648" s="348"/>
    </row>
    <row r="649" spans="1:28" x14ac:dyDescent="0.25">
      <c r="D649" s="355"/>
      <c r="E649" s="355"/>
      <c r="F649" s="356"/>
      <c r="G649" s="355"/>
      <c r="H649" s="355"/>
      <c r="K649" s="355"/>
      <c r="L649" s="355"/>
      <c r="N649" s="355"/>
      <c r="O649" s="355"/>
      <c r="P649" s="355"/>
      <c r="Q649" s="355"/>
      <c r="R649" s="355"/>
      <c r="S649" s="355"/>
      <c r="T649" s="355"/>
      <c r="U649" s="355"/>
      <c r="V649" s="355"/>
      <c r="W649" s="355"/>
      <c r="X649" s="348"/>
      <c r="Y649" s="348"/>
      <c r="Z649" s="353"/>
      <c r="AA649" s="354"/>
      <c r="AB649" s="348"/>
    </row>
    <row r="650" spans="1:28" x14ac:dyDescent="0.25">
      <c r="D650" s="355"/>
      <c r="E650" s="355"/>
      <c r="F650" s="356"/>
      <c r="G650" s="355"/>
      <c r="H650" s="355"/>
      <c r="K650" s="355"/>
      <c r="L650" s="355"/>
      <c r="N650" s="355"/>
      <c r="O650" s="355"/>
      <c r="P650" s="355"/>
      <c r="Q650" s="355"/>
      <c r="R650" s="355"/>
      <c r="S650" s="355"/>
      <c r="T650" s="355"/>
      <c r="U650" s="355"/>
      <c r="V650" s="355"/>
      <c r="W650" s="355"/>
      <c r="X650" s="348"/>
      <c r="Y650" s="348"/>
      <c r="Z650" s="353"/>
      <c r="AA650" s="354"/>
      <c r="AB650" s="348"/>
    </row>
    <row r="651" spans="1:28" x14ac:dyDescent="0.25">
      <c r="D651" s="355"/>
      <c r="E651" s="355"/>
      <c r="F651" s="356"/>
      <c r="G651" s="355"/>
      <c r="H651" s="355"/>
      <c r="K651" s="355"/>
      <c r="L651" s="355"/>
      <c r="N651" s="355"/>
      <c r="O651" s="355"/>
      <c r="P651" s="355"/>
      <c r="Q651" s="355"/>
      <c r="R651" s="355"/>
      <c r="S651" s="355"/>
      <c r="T651" s="355"/>
      <c r="U651" s="355"/>
      <c r="V651" s="355"/>
      <c r="W651" s="355"/>
      <c r="X651" s="348"/>
      <c r="Y651" s="348"/>
      <c r="Z651" s="353"/>
      <c r="AA651" s="354"/>
      <c r="AB651" s="348"/>
    </row>
    <row r="652" spans="1:28" x14ac:dyDescent="0.25">
      <c r="D652" s="355"/>
      <c r="E652" s="355"/>
      <c r="F652" s="356"/>
      <c r="G652" s="355"/>
      <c r="H652" s="355"/>
      <c r="K652" s="355"/>
      <c r="L652" s="355"/>
      <c r="N652" s="355"/>
      <c r="O652" s="355"/>
      <c r="P652" s="355"/>
      <c r="Q652" s="355"/>
      <c r="R652" s="355"/>
      <c r="S652" s="355"/>
      <c r="T652" s="355"/>
      <c r="U652" s="355"/>
      <c r="V652" s="355"/>
      <c r="W652" s="355"/>
      <c r="X652" s="348"/>
      <c r="Y652" s="348"/>
      <c r="Z652" s="353"/>
      <c r="AA652" s="354"/>
      <c r="AB652" s="348"/>
    </row>
    <row r="653" spans="1:28" x14ac:dyDescent="0.25">
      <c r="D653" s="355"/>
      <c r="E653" s="355"/>
      <c r="F653" s="356"/>
      <c r="G653" s="355"/>
      <c r="H653" s="355"/>
      <c r="K653" s="355"/>
      <c r="L653" s="355"/>
      <c r="N653" s="355"/>
      <c r="O653" s="355"/>
      <c r="P653" s="355"/>
      <c r="Q653" s="355"/>
      <c r="R653" s="355"/>
      <c r="S653" s="355"/>
      <c r="T653" s="355"/>
      <c r="U653" s="355"/>
      <c r="V653" s="355"/>
      <c r="W653" s="355"/>
      <c r="X653" s="348"/>
      <c r="Y653" s="348"/>
      <c r="Z653" s="353"/>
      <c r="AA653" s="354"/>
      <c r="AB653" s="348"/>
    </row>
    <row r="654" spans="1:28" x14ac:dyDescent="0.25">
      <c r="D654" s="355"/>
      <c r="E654" s="355"/>
      <c r="F654" s="356"/>
      <c r="G654" s="355"/>
      <c r="H654" s="355"/>
      <c r="K654" s="355"/>
      <c r="L654" s="355"/>
      <c r="N654" s="355"/>
      <c r="O654" s="355"/>
      <c r="P654" s="355"/>
      <c r="Q654" s="355"/>
      <c r="R654" s="355"/>
      <c r="S654" s="355"/>
      <c r="T654" s="355"/>
      <c r="U654" s="355"/>
      <c r="V654" s="355"/>
      <c r="W654" s="355"/>
      <c r="X654" s="348"/>
      <c r="Y654" s="348"/>
      <c r="Z654" s="353"/>
      <c r="AA654" s="354"/>
      <c r="AB654" s="348"/>
    </row>
    <row r="655" spans="1:28" x14ac:dyDescent="0.25">
      <c r="D655" s="355"/>
      <c r="E655" s="355"/>
      <c r="F655" s="356"/>
      <c r="G655" s="355"/>
      <c r="H655" s="355"/>
      <c r="K655" s="355"/>
      <c r="L655" s="355"/>
      <c r="N655" s="355"/>
      <c r="O655" s="355"/>
      <c r="P655" s="355"/>
      <c r="Q655" s="355"/>
      <c r="R655" s="355"/>
      <c r="S655" s="355"/>
      <c r="T655" s="355"/>
      <c r="U655" s="355"/>
      <c r="V655" s="355"/>
      <c r="W655" s="355"/>
      <c r="X655" s="348"/>
      <c r="Y655" s="348"/>
      <c r="Z655" s="353"/>
      <c r="AA655" s="354"/>
      <c r="AB655" s="348"/>
    </row>
    <row r="656" spans="1:28" x14ac:dyDescent="0.25">
      <c r="D656" s="355"/>
      <c r="E656" s="355"/>
      <c r="F656" s="356"/>
      <c r="G656" s="355"/>
      <c r="H656" s="355"/>
      <c r="K656" s="355"/>
      <c r="L656" s="355"/>
      <c r="N656" s="355"/>
      <c r="O656" s="355"/>
      <c r="P656" s="355"/>
      <c r="Q656" s="355"/>
      <c r="R656" s="355"/>
      <c r="S656" s="355"/>
      <c r="T656" s="355"/>
      <c r="U656" s="355"/>
      <c r="V656" s="355"/>
      <c r="W656" s="355"/>
      <c r="X656" s="348"/>
      <c r="Y656" s="348"/>
      <c r="Z656" s="353"/>
      <c r="AA656" s="354"/>
      <c r="AB656" s="348"/>
    </row>
    <row r="657" spans="4:28" x14ac:dyDescent="0.25">
      <c r="D657" s="355"/>
      <c r="E657" s="355"/>
      <c r="F657" s="356"/>
      <c r="G657" s="355"/>
      <c r="H657" s="355"/>
      <c r="K657" s="355"/>
      <c r="L657" s="355"/>
      <c r="N657" s="355"/>
      <c r="O657" s="355"/>
      <c r="P657" s="355"/>
      <c r="Q657" s="355"/>
      <c r="R657" s="355"/>
      <c r="S657" s="355"/>
      <c r="T657" s="355"/>
      <c r="U657" s="355"/>
      <c r="V657" s="355"/>
      <c r="W657" s="355"/>
      <c r="X657" s="348"/>
      <c r="Y657" s="348"/>
      <c r="Z657" s="353"/>
      <c r="AA657" s="354"/>
      <c r="AB657" s="348"/>
    </row>
    <row r="658" spans="4:28" x14ac:dyDescent="0.25">
      <c r="D658" s="355"/>
      <c r="E658" s="355"/>
      <c r="F658" s="356"/>
      <c r="G658" s="355"/>
      <c r="H658" s="355"/>
      <c r="K658" s="355"/>
      <c r="L658" s="355"/>
      <c r="N658" s="355"/>
      <c r="O658" s="355"/>
      <c r="P658" s="355"/>
      <c r="Q658" s="355"/>
      <c r="R658" s="355"/>
      <c r="S658" s="355"/>
      <c r="T658" s="355"/>
      <c r="U658" s="355"/>
      <c r="V658" s="355"/>
      <c r="W658" s="355"/>
      <c r="X658" s="348"/>
      <c r="Y658" s="348"/>
      <c r="Z658" s="353"/>
      <c r="AA658" s="354"/>
      <c r="AB658" s="348"/>
    </row>
    <row r="659" spans="4:28" x14ac:dyDescent="0.25">
      <c r="D659" s="355"/>
      <c r="E659" s="355"/>
      <c r="F659" s="356"/>
      <c r="G659" s="355"/>
      <c r="H659" s="355"/>
      <c r="K659" s="355"/>
      <c r="L659" s="355"/>
      <c r="N659" s="355"/>
      <c r="O659" s="355"/>
      <c r="P659" s="355"/>
      <c r="Q659" s="355"/>
      <c r="R659" s="355"/>
      <c r="S659" s="355"/>
      <c r="T659" s="355"/>
      <c r="U659" s="355"/>
      <c r="V659" s="355"/>
      <c r="W659" s="355"/>
      <c r="X659" s="348"/>
      <c r="Y659" s="348"/>
      <c r="Z659" s="353"/>
      <c r="AA659" s="354"/>
      <c r="AB659" s="348"/>
    </row>
    <row r="660" spans="4:28" x14ac:dyDescent="0.25">
      <c r="D660" s="355"/>
      <c r="E660" s="355"/>
      <c r="F660" s="356"/>
      <c r="G660" s="355"/>
      <c r="H660" s="355"/>
      <c r="K660" s="355"/>
      <c r="L660" s="355"/>
      <c r="N660" s="355"/>
      <c r="O660" s="355"/>
      <c r="P660" s="355"/>
      <c r="Q660" s="355"/>
      <c r="R660" s="355"/>
      <c r="S660" s="355"/>
      <c r="T660" s="355"/>
      <c r="U660" s="355"/>
      <c r="V660" s="355"/>
      <c r="W660" s="355"/>
      <c r="X660" s="348"/>
      <c r="Y660" s="348"/>
      <c r="Z660" s="353"/>
      <c r="AA660" s="354"/>
      <c r="AB660" s="348"/>
    </row>
    <row r="661" spans="4:28" x14ac:dyDescent="0.25">
      <c r="D661" s="355"/>
      <c r="E661" s="355"/>
      <c r="F661" s="356"/>
      <c r="G661" s="355"/>
      <c r="H661" s="355"/>
      <c r="K661" s="355"/>
      <c r="L661" s="355"/>
      <c r="N661" s="355"/>
      <c r="O661" s="355"/>
      <c r="P661" s="355"/>
      <c r="Q661" s="355"/>
      <c r="R661" s="355"/>
      <c r="S661" s="355"/>
      <c r="T661" s="355"/>
      <c r="U661" s="355"/>
      <c r="V661" s="355"/>
      <c r="W661" s="355"/>
      <c r="X661" s="348"/>
      <c r="Y661" s="348"/>
      <c r="Z661" s="353"/>
      <c r="AA661" s="354"/>
      <c r="AB661" s="348"/>
    </row>
    <row r="662" spans="4:28" x14ac:dyDescent="0.25">
      <c r="D662" s="355"/>
      <c r="E662" s="355"/>
      <c r="F662" s="356"/>
      <c r="G662" s="355"/>
      <c r="H662" s="355"/>
      <c r="K662" s="355"/>
      <c r="L662" s="355"/>
      <c r="N662" s="355"/>
      <c r="O662" s="355"/>
      <c r="P662" s="355"/>
      <c r="Q662" s="355"/>
      <c r="R662" s="355"/>
      <c r="S662" s="355"/>
      <c r="T662" s="355"/>
      <c r="U662" s="355"/>
      <c r="V662" s="355"/>
      <c r="W662" s="355"/>
      <c r="X662" s="348"/>
      <c r="Y662" s="348"/>
      <c r="Z662" s="353"/>
      <c r="AA662" s="354"/>
      <c r="AB662" s="348"/>
    </row>
    <row r="663" spans="4:28" x14ac:dyDescent="0.25">
      <c r="D663" s="355"/>
      <c r="E663" s="355"/>
      <c r="F663" s="356"/>
      <c r="G663" s="355"/>
      <c r="H663" s="355"/>
      <c r="K663" s="355"/>
      <c r="L663" s="355"/>
      <c r="N663" s="355"/>
      <c r="O663" s="355"/>
      <c r="P663" s="355"/>
      <c r="Q663" s="355"/>
      <c r="R663" s="355"/>
      <c r="S663" s="355"/>
      <c r="T663" s="355"/>
      <c r="U663" s="355"/>
      <c r="V663" s="355"/>
      <c r="W663" s="355"/>
      <c r="X663" s="348"/>
      <c r="Y663" s="348"/>
      <c r="Z663" s="353"/>
      <c r="AA663" s="354"/>
      <c r="AB663" s="348"/>
    </row>
    <row r="664" spans="4:28" x14ac:dyDescent="0.25">
      <c r="D664" s="355"/>
      <c r="E664" s="355"/>
      <c r="F664" s="356"/>
      <c r="G664" s="355"/>
      <c r="H664" s="355"/>
      <c r="K664" s="355"/>
      <c r="L664" s="355"/>
      <c r="N664" s="355"/>
      <c r="O664" s="355"/>
      <c r="P664" s="355"/>
      <c r="Q664" s="355"/>
      <c r="R664" s="355"/>
      <c r="S664" s="355"/>
      <c r="T664" s="355"/>
      <c r="U664" s="355"/>
      <c r="V664" s="355"/>
      <c r="W664" s="355"/>
      <c r="X664" s="348"/>
      <c r="Y664" s="348"/>
      <c r="Z664" s="353"/>
      <c r="AA664" s="354"/>
      <c r="AB664" s="348"/>
    </row>
    <row r="665" spans="4:28" x14ac:dyDescent="0.25">
      <c r="D665" s="355"/>
      <c r="E665" s="355"/>
      <c r="F665" s="356"/>
      <c r="G665" s="355"/>
      <c r="H665" s="355"/>
      <c r="K665" s="355"/>
      <c r="L665" s="355"/>
      <c r="N665" s="355"/>
      <c r="O665" s="355"/>
      <c r="P665" s="355"/>
      <c r="Q665" s="355"/>
      <c r="R665" s="355"/>
      <c r="S665" s="355"/>
      <c r="T665" s="355"/>
      <c r="U665" s="355"/>
      <c r="V665" s="355"/>
      <c r="W665" s="355"/>
      <c r="X665" s="348"/>
      <c r="Y665" s="348"/>
      <c r="Z665" s="353"/>
      <c r="AA665" s="354"/>
      <c r="AB665" s="348"/>
    </row>
    <row r="666" spans="4:28" x14ac:dyDescent="0.25">
      <c r="D666" s="355"/>
      <c r="E666" s="355"/>
      <c r="F666" s="356"/>
      <c r="G666" s="355"/>
      <c r="H666" s="355"/>
      <c r="K666" s="355"/>
      <c r="L666" s="355"/>
      <c r="N666" s="355"/>
      <c r="O666" s="355"/>
      <c r="P666" s="355"/>
      <c r="Q666" s="355"/>
      <c r="R666" s="355"/>
      <c r="S666" s="355"/>
      <c r="T666" s="355"/>
      <c r="U666" s="355"/>
      <c r="V666" s="355"/>
      <c r="W666" s="355"/>
      <c r="X666" s="348"/>
      <c r="Y666" s="348"/>
      <c r="Z666" s="353"/>
      <c r="AA666" s="354"/>
      <c r="AB666" s="348"/>
    </row>
    <row r="667" spans="4:28" x14ac:dyDescent="0.25">
      <c r="D667" s="355"/>
      <c r="E667" s="355"/>
      <c r="F667" s="356"/>
      <c r="G667" s="355"/>
      <c r="H667" s="355"/>
      <c r="K667" s="355"/>
      <c r="L667" s="355"/>
      <c r="N667" s="355"/>
      <c r="O667" s="355"/>
      <c r="P667" s="355"/>
      <c r="Q667" s="355"/>
      <c r="R667" s="355"/>
      <c r="S667" s="355"/>
      <c r="T667" s="355"/>
      <c r="U667" s="355"/>
      <c r="V667" s="355"/>
      <c r="W667" s="355"/>
      <c r="X667" s="348"/>
      <c r="Y667" s="348"/>
      <c r="Z667" s="353"/>
      <c r="AA667" s="354"/>
      <c r="AB667" s="348"/>
    </row>
    <row r="668" spans="4:28" x14ac:dyDescent="0.25">
      <c r="D668" s="355"/>
      <c r="E668" s="355"/>
      <c r="F668" s="356"/>
      <c r="G668" s="355"/>
      <c r="H668" s="355"/>
      <c r="K668" s="355"/>
      <c r="L668" s="355"/>
      <c r="N668" s="355"/>
      <c r="O668" s="355"/>
      <c r="P668" s="355"/>
      <c r="Q668" s="355"/>
      <c r="R668" s="355"/>
      <c r="S668" s="355"/>
      <c r="T668" s="355"/>
      <c r="U668" s="355"/>
      <c r="V668" s="355"/>
      <c r="W668" s="355"/>
      <c r="X668" s="348"/>
      <c r="Y668" s="348"/>
      <c r="Z668" s="353"/>
      <c r="AA668" s="354"/>
      <c r="AB668" s="348"/>
    </row>
    <row r="669" spans="4:28" x14ac:dyDescent="0.25">
      <c r="D669" s="355"/>
      <c r="E669" s="355"/>
      <c r="F669" s="356"/>
      <c r="G669" s="355"/>
      <c r="H669" s="355"/>
      <c r="K669" s="355"/>
      <c r="L669" s="355"/>
      <c r="N669" s="355"/>
      <c r="O669" s="355"/>
      <c r="P669" s="355"/>
      <c r="Q669" s="355"/>
      <c r="R669" s="355"/>
      <c r="S669" s="355"/>
      <c r="T669" s="355"/>
      <c r="U669" s="355"/>
      <c r="V669" s="355"/>
      <c r="W669" s="355"/>
      <c r="X669" s="348"/>
      <c r="Y669" s="348"/>
      <c r="Z669" s="353"/>
      <c r="AA669" s="354"/>
      <c r="AB669" s="348"/>
    </row>
    <row r="670" spans="4:28" x14ac:dyDescent="0.25">
      <c r="D670" s="355"/>
      <c r="E670" s="355"/>
      <c r="F670" s="356"/>
      <c r="G670" s="355"/>
      <c r="H670" s="355"/>
      <c r="K670" s="355"/>
      <c r="L670" s="355"/>
      <c r="N670" s="355"/>
      <c r="O670" s="355"/>
      <c r="P670" s="355"/>
      <c r="Q670" s="355"/>
      <c r="R670" s="355"/>
      <c r="S670" s="355"/>
      <c r="T670" s="355"/>
      <c r="U670" s="355"/>
      <c r="V670" s="355"/>
      <c r="W670" s="355"/>
      <c r="X670" s="348"/>
      <c r="Y670" s="348"/>
      <c r="Z670" s="353"/>
      <c r="AA670" s="354"/>
      <c r="AB670" s="348"/>
    </row>
    <row r="671" spans="4:28" x14ac:dyDescent="0.25">
      <c r="D671" s="355"/>
      <c r="E671" s="355"/>
      <c r="F671" s="356"/>
      <c r="G671" s="355"/>
      <c r="H671" s="355"/>
      <c r="K671" s="355"/>
      <c r="L671" s="355"/>
      <c r="N671" s="355"/>
      <c r="O671" s="355"/>
      <c r="P671" s="355"/>
      <c r="Q671" s="355"/>
      <c r="R671" s="355"/>
      <c r="S671" s="355"/>
      <c r="T671" s="355"/>
      <c r="U671" s="355"/>
      <c r="V671" s="355"/>
      <c r="W671" s="355"/>
      <c r="X671" s="348"/>
      <c r="Y671" s="348"/>
      <c r="Z671" s="353"/>
      <c r="AA671" s="354"/>
      <c r="AB671" s="348"/>
    </row>
    <row r="672" spans="4:28" x14ac:dyDescent="0.25">
      <c r="D672" s="355"/>
      <c r="E672" s="355"/>
      <c r="F672" s="356"/>
      <c r="G672" s="355"/>
      <c r="H672" s="355"/>
      <c r="K672" s="355"/>
      <c r="L672" s="355"/>
      <c r="N672" s="355"/>
      <c r="O672" s="355"/>
      <c r="P672" s="355"/>
      <c r="Q672" s="355"/>
      <c r="R672" s="355"/>
      <c r="S672" s="355"/>
      <c r="T672" s="355"/>
      <c r="U672" s="355"/>
      <c r="V672" s="355"/>
      <c r="W672" s="355"/>
      <c r="X672" s="348"/>
      <c r="Y672" s="348"/>
      <c r="Z672" s="353"/>
      <c r="AA672" s="354"/>
      <c r="AB672" s="348"/>
    </row>
    <row r="673" spans="1:28" x14ac:dyDescent="0.25">
      <c r="D673" s="355"/>
      <c r="E673" s="355"/>
      <c r="F673" s="356"/>
      <c r="G673" s="355"/>
      <c r="H673" s="355"/>
      <c r="K673" s="355"/>
      <c r="L673" s="355"/>
      <c r="N673" s="355"/>
      <c r="O673" s="355"/>
      <c r="P673" s="355"/>
      <c r="Q673" s="355"/>
      <c r="R673" s="355"/>
      <c r="S673" s="355"/>
      <c r="T673" s="355"/>
      <c r="U673" s="355"/>
      <c r="V673" s="355"/>
      <c r="W673" s="355"/>
      <c r="X673" s="348"/>
      <c r="Y673" s="348"/>
      <c r="Z673" s="353"/>
      <c r="AA673" s="354"/>
      <c r="AB673" s="348"/>
    </row>
    <row r="674" spans="1:28" x14ac:dyDescent="0.25">
      <c r="D674" s="355"/>
      <c r="E674" s="355"/>
      <c r="F674" s="356"/>
      <c r="G674" s="355"/>
      <c r="H674" s="355"/>
      <c r="K674" s="355"/>
      <c r="L674" s="355"/>
      <c r="N674" s="355"/>
      <c r="O674" s="355"/>
      <c r="P674" s="355"/>
      <c r="Q674" s="355"/>
      <c r="R674" s="355"/>
      <c r="S674" s="355"/>
      <c r="T674" s="355"/>
      <c r="U674" s="355"/>
      <c r="V674" s="355"/>
      <c r="W674" s="355"/>
      <c r="X674" s="348"/>
      <c r="Y674" s="348"/>
      <c r="Z674" s="353"/>
      <c r="AA674" s="354"/>
      <c r="AB674" s="348"/>
    </row>
    <row r="675" spans="1:28" x14ac:dyDescent="0.25">
      <c r="D675" s="355"/>
      <c r="E675" s="355"/>
      <c r="F675" s="356"/>
      <c r="G675" s="355"/>
      <c r="H675" s="355"/>
      <c r="K675" s="355"/>
      <c r="L675" s="355"/>
      <c r="N675" s="355"/>
      <c r="O675" s="355"/>
      <c r="P675" s="355"/>
      <c r="Q675" s="355"/>
      <c r="R675" s="355"/>
      <c r="S675" s="355"/>
      <c r="T675" s="355"/>
      <c r="U675" s="355"/>
      <c r="V675" s="355"/>
      <c r="W675" s="355"/>
      <c r="X675" s="348"/>
      <c r="Y675" s="348"/>
      <c r="Z675" s="353"/>
      <c r="AA675" s="354"/>
      <c r="AB675" s="348"/>
    </row>
    <row r="676" spans="1:28" x14ac:dyDescent="0.25">
      <c r="D676" s="355"/>
      <c r="E676" s="355"/>
      <c r="F676" s="356"/>
      <c r="G676" s="355"/>
      <c r="H676" s="355"/>
      <c r="K676" s="355"/>
      <c r="L676" s="355"/>
      <c r="N676" s="355"/>
      <c r="O676" s="355"/>
      <c r="P676" s="355"/>
      <c r="Q676" s="355"/>
      <c r="R676" s="355"/>
      <c r="S676" s="355"/>
      <c r="T676" s="355"/>
      <c r="U676" s="355"/>
      <c r="V676" s="355"/>
      <c r="W676" s="355"/>
      <c r="X676" s="348"/>
      <c r="Y676" s="348"/>
      <c r="Z676" s="353"/>
      <c r="AA676" s="354"/>
      <c r="AB676" s="348"/>
    </row>
    <row r="677" spans="1:28" x14ac:dyDescent="0.25">
      <c r="D677" s="355"/>
      <c r="E677" s="355"/>
      <c r="F677" s="356"/>
      <c r="G677" s="355"/>
      <c r="H677" s="355"/>
      <c r="K677" s="355"/>
      <c r="L677" s="355"/>
      <c r="N677" s="355"/>
      <c r="O677" s="355"/>
      <c r="P677" s="355"/>
      <c r="Q677" s="355"/>
      <c r="R677" s="355"/>
      <c r="S677" s="355"/>
      <c r="T677" s="355"/>
      <c r="U677" s="355"/>
      <c r="V677" s="355"/>
      <c r="W677" s="355"/>
      <c r="X677" s="348"/>
      <c r="Y677" s="348"/>
      <c r="Z677" s="353"/>
      <c r="AA677" s="354"/>
      <c r="AB677" s="348"/>
    </row>
    <row r="678" spans="1:28" x14ac:dyDescent="0.25">
      <c r="D678" s="355"/>
      <c r="E678" s="355"/>
      <c r="F678" s="356"/>
      <c r="G678" s="355"/>
      <c r="H678" s="355"/>
      <c r="K678" s="355"/>
      <c r="L678" s="355"/>
      <c r="N678" s="355"/>
      <c r="O678" s="355"/>
      <c r="P678" s="355"/>
      <c r="Q678" s="355"/>
      <c r="R678" s="355"/>
      <c r="S678" s="355"/>
      <c r="T678" s="355"/>
      <c r="U678" s="355"/>
      <c r="V678" s="355"/>
      <c r="W678" s="355"/>
      <c r="X678" s="348"/>
      <c r="Y678" s="348"/>
      <c r="Z678" s="353"/>
      <c r="AA678" s="354"/>
      <c r="AB678" s="348"/>
    </row>
    <row r="679" spans="1:28" x14ac:dyDescent="0.25">
      <c r="D679" s="355"/>
      <c r="E679" s="355"/>
      <c r="F679" s="356"/>
      <c r="G679" s="355"/>
      <c r="H679" s="355"/>
      <c r="K679" s="355"/>
      <c r="L679" s="355"/>
      <c r="N679" s="355"/>
      <c r="O679" s="355"/>
      <c r="P679" s="355"/>
      <c r="Q679" s="355"/>
      <c r="R679" s="355"/>
      <c r="S679" s="355"/>
      <c r="T679" s="355"/>
      <c r="U679" s="355"/>
      <c r="V679" s="355"/>
      <c r="W679" s="355"/>
      <c r="X679" s="348"/>
      <c r="Y679" s="348"/>
      <c r="Z679" s="353"/>
      <c r="AA679" s="354"/>
      <c r="AB679" s="265"/>
    </row>
    <row r="680" spans="1:28" x14ac:dyDescent="0.25">
      <c r="D680" s="355"/>
      <c r="E680" s="355"/>
      <c r="F680" s="356"/>
      <c r="G680" s="355"/>
      <c r="H680" s="355"/>
      <c r="K680" s="355"/>
      <c r="L680" s="355"/>
      <c r="N680" s="355"/>
      <c r="O680" s="355"/>
      <c r="P680" s="355"/>
      <c r="Q680" s="355"/>
      <c r="R680" s="355"/>
      <c r="S680" s="355"/>
      <c r="T680" s="355"/>
      <c r="U680" s="355"/>
      <c r="V680" s="355"/>
      <c r="W680" s="355"/>
      <c r="X680" s="348"/>
      <c r="Y680" s="348"/>
      <c r="Z680" s="353"/>
      <c r="AA680" s="354"/>
      <c r="AB680" s="265"/>
    </row>
    <row r="681" spans="1:28" x14ac:dyDescent="0.25">
      <c r="D681" s="355"/>
      <c r="E681" s="355"/>
      <c r="F681" s="356"/>
      <c r="G681" s="355"/>
      <c r="H681" s="355"/>
      <c r="K681" s="355"/>
      <c r="L681" s="355"/>
      <c r="N681" s="355"/>
      <c r="O681" s="355"/>
      <c r="P681" s="355"/>
      <c r="Q681" s="355"/>
      <c r="R681" s="355"/>
      <c r="S681" s="355"/>
      <c r="T681" s="355"/>
      <c r="U681" s="355"/>
      <c r="V681" s="355"/>
      <c r="W681" s="355"/>
      <c r="X681" s="348"/>
      <c r="Y681" s="348"/>
      <c r="Z681" s="353"/>
      <c r="AA681" s="354"/>
      <c r="AB681" s="265"/>
    </row>
    <row r="682" spans="1:28" x14ac:dyDescent="0.25">
      <c r="D682" s="355"/>
      <c r="E682" s="355"/>
      <c r="F682" s="356"/>
      <c r="G682" s="355"/>
      <c r="H682" s="355"/>
      <c r="K682" s="355"/>
      <c r="L682" s="355"/>
      <c r="N682" s="355"/>
      <c r="O682" s="355"/>
      <c r="P682" s="355"/>
      <c r="Q682" s="355"/>
      <c r="R682" s="355"/>
      <c r="S682" s="355"/>
      <c r="T682" s="355"/>
      <c r="U682" s="355"/>
      <c r="V682" s="355"/>
      <c r="W682" s="355"/>
      <c r="X682" s="348"/>
      <c r="Y682" s="348"/>
      <c r="Z682" s="353"/>
      <c r="AA682" s="354"/>
      <c r="AB682" s="348"/>
    </row>
    <row r="683" spans="1:28" x14ac:dyDescent="0.25">
      <c r="D683" s="355"/>
      <c r="E683" s="355"/>
      <c r="F683" s="356"/>
      <c r="G683" s="355"/>
      <c r="H683" s="355"/>
      <c r="K683" s="355"/>
      <c r="L683" s="355"/>
      <c r="N683" s="355"/>
      <c r="O683" s="355"/>
      <c r="P683" s="355"/>
      <c r="Q683" s="355"/>
      <c r="R683" s="355"/>
      <c r="S683" s="355"/>
      <c r="T683" s="355"/>
      <c r="U683" s="355"/>
      <c r="V683" s="355"/>
      <c r="W683" s="355"/>
      <c r="X683" s="348"/>
      <c r="Y683" s="348"/>
      <c r="Z683" s="353"/>
      <c r="AA683" s="354"/>
      <c r="AB683" s="348"/>
    </row>
    <row r="684" spans="1:28" x14ac:dyDescent="0.25">
      <c r="D684" s="355"/>
      <c r="E684" s="355"/>
      <c r="F684" s="356"/>
      <c r="G684" s="355"/>
      <c r="H684" s="355"/>
      <c r="K684" s="355"/>
      <c r="L684" s="355"/>
      <c r="N684" s="355"/>
      <c r="O684" s="355"/>
      <c r="P684" s="355"/>
      <c r="Q684" s="355"/>
      <c r="R684" s="355"/>
      <c r="S684" s="355"/>
      <c r="T684" s="355"/>
      <c r="U684" s="355"/>
      <c r="V684" s="355"/>
      <c r="W684" s="355"/>
      <c r="X684" s="348"/>
      <c r="Y684" s="348"/>
      <c r="Z684" s="353"/>
      <c r="AA684" s="354"/>
      <c r="AB684" s="348"/>
    </row>
    <row r="685" spans="1:28" x14ac:dyDescent="0.25">
      <c r="D685" s="355"/>
      <c r="E685" s="355"/>
      <c r="F685" s="356"/>
      <c r="G685" s="355"/>
      <c r="H685" s="355"/>
      <c r="K685" s="355"/>
      <c r="L685" s="355"/>
      <c r="N685" s="355"/>
      <c r="O685" s="355"/>
      <c r="P685" s="355"/>
      <c r="Q685" s="355"/>
      <c r="R685" s="355"/>
      <c r="S685" s="355"/>
      <c r="T685" s="355"/>
      <c r="U685" s="355"/>
      <c r="V685" s="355"/>
      <c r="W685" s="355"/>
      <c r="X685" s="348"/>
      <c r="Y685" s="348"/>
      <c r="Z685" s="353"/>
      <c r="AA685" s="354"/>
      <c r="AB685" s="348"/>
    </row>
    <row r="686" spans="1:28" x14ac:dyDescent="0.25">
      <c r="D686" s="355"/>
      <c r="E686" s="355"/>
      <c r="F686" s="356"/>
      <c r="G686" s="355"/>
      <c r="H686" s="355"/>
      <c r="K686" s="355"/>
      <c r="L686" s="355"/>
      <c r="N686" s="355"/>
      <c r="O686" s="355"/>
      <c r="P686" s="355"/>
      <c r="Q686" s="355"/>
      <c r="R686" s="355"/>
      <c r="S686" s="355"/>
      <c r="T686" s="355"/>
      <c r="U686" s="355"/>
      <c r="V686" s="355"/>
      <c r="W686" s="355"/>
      <c r="X686" s="348"/>
      <c r="Y686" s="348"/>
      <c r="Z686" s="353"/>
      <c r="AA686" s="354"/>
      <c r="AB686" s="348"/>
    </row>
    <row r="687" spans="1:28" x14ac:dyDescent="0.25">
      <c r="D687" s="355"/>
      <c r="E687" s="355"/>
      <c r="F687" s="356"/>
      <c r="G687" s="355"/>
      <c r="H687" s="355"/>
      <c r="K687" s="355"/>
      <c r="L687" s="355"/>
      <c r="N687" s="355"/>
      <c r="O687" s="355"/>
      <c r="P687" s="355"/>
      <c r="Q687" s="355"/>
      <c r="R687" s="355"/>
      <c r="S687" s="355"/>
      <c r="T687" s="355"/>
      <c r="U687" s="355"/>
      <c r="V687" s="355"/>
      <c r="W687" s="355"/>
      <c r="X687" s="348"/>
      <c r="Y687" s="348"/>
      <c r="Z687" s="353"/>
      <c r="AA687" s="354"/>
      <c r="AB687" s="348"/>
    </row>
    <row r="688" spans="1:28" s="263" customFormat="1" x14ac:dyDescent="0.25">
      <c r="A688" s="259"/>
      <c r="B688" s="260"/>
      <c r="C688" s="259"/>
      <c r="D688" s="355"/>
      <c r="E688" s="355"/>
      <c r="F688" s="356"/>
      <c r="G688" s="355"/>
      <c r="H688" s="355"/>
      <c r="I688" s="259"/>
      <c r="J688" s="259"/>
      <c r="K688" s="355"/>
      <c r="L688" s="355"/>
      <c r="M688" s="259"/>
      <c r="N688" s="355"/>
      <c r="O688" s="355"/>
      <c r="P688" s="355"/>
      <c r="Q688" s="355"/>
      <c r="R688" s="355"/>
      <c r="S688" s="355"/>
      <c r="T688" s="355"/>
      <c r="U688" s="355"/>
      <c r="V688" s="355"/>
      <c r="W688" s="355"/>
      <c r="X688" s="348"/>
      <c r="Y688" s="348"/>
      <c r="Z688" s="353"/>
      <c r="AA688" s="354"/>
      <c r="AB688" s="348"/>
    </row>
    <row r="689" spans="1:28" x14ac:dyDescent="0.25">
      <c r="D689" s="355"/>
      <c r="E689" s="355"/>
      <c r="F689" s="356"/>
      <c r="G689" s="355"/>
      <c r="H689" s="355"/>
      <c r="K689" s="355"/>
      <c r="L689" s="355"/>
      <c r="N689" s="355"/>
      <c r="O689" s="355"/>
      <c r="P689" s="355"/>
      <c r="Q689" s="355"/>
      <c r="R689" s="355"/>
      <c r="S689" s="355"/>
      <c r="T689" s="355"/>
      <c r="U689" s="355"/>
      <c r="V689" s="355"/>
      <c r="W689" s="355"/>
      <c r="X689" s="348"/>
      <c r="Y689" s="348"/>
      <c r="Z689" s="353"/>
      <c r="AA689" s="354"/>
      <c r="AB689" s="348"/>
    </row>
    <row r="690" spans="1:28" x14ac:dyDescent="0.25">
      <c r="D690" s="355"/>
      <c r="E690" s="355"/>
      <c r="F690" s="356"/>
      <c r="G690" s="355"/>
      <c r="H690" s="355"/>
      <c r="K690" s="355"/>
      <c r="L690" s="355"/>
      <c r="N690" s="355"/>
      <c r="O690" s="355"/>
      <c r="P690" s="355"/>
      <c r="Q690" s="355"/>
      <c r="R690" s="355"/>
      <c r="S690" s="355"/>
      <c r="T690" s="355"/>
      <c r="U690" s="355"/>
      <c r="V690" s="355"/>
      <c r="W690" s="355"/>
      <c r="X690" s="348"/>
      <c r="Y690" s="348"/>
      <c r="Z690" s="353"/>
      <c r="AA690" s="354"/>
      <c r="AB690" s="348"/>
    </row>
    <row r="691" spans="1:28" x14ac:dyDescent="0.25">
      <c r="D691" s="355"/>
      <c r="E691" s="355"/>
      <c r="F691" s="356"/>
      <c r="G691" s="355"/>
      <c r="H691" s="355"/>
      <c r="K691" s="355"/>
      <c r="L691" s="355"/>
      <c r="N691" s="355"/>
      <c r="O691" s="355"/>
      <c r="P691" s="355"/>
      <c r="Q691" s="355"/>
      <c r="R691" s="355"/>
      <c r="S691" s="355"/>
      <c r="T691" s="355"/>
      <c r="U691" s="355"/>
      <c r="V691" s="355"/>
      <c r="W691" s="355"/>
      <c r="X691" s="348"/>
      <c r="Y691" s="348"/>
      <c r="Z691" s="353"/>
      <c r="AA691" s="354"/>
      <c r="AB691" s="348"/>
    </row>
    <row r="692" spans="1:28" x14ac:dyDescent="0.25">
      <c r="D692" s="355"/>
      <c r="E692" s="355"/>
      <c r="F692" s="356"/>
      <c r="G692" s="355"/>
      <c r="H692" s="355"/>
      <c r="K692" s="355"/>
      <c r="L692" s="355"/>
      <c r="N692" s="355"/>
      <c r="O692" s="355"/>
      <c r="P692" s="355"/>
      <c r="Q692" s="355"/>
      <c r="R692" s="355"/>
      <c r="S692" s="355"/>
      <c r="T692" s="355"/>
      <c r="U692" s="355"/>
      <c r="V692" s="355"/>
      <c r="W692" s="355"/>
      <c r="X692" s="348"/>
      <c r="Y692" s="348"/>
      <c r="Z692" s="353"/>
      <c r="AA692" s="354"/>
      <c r="AB692" s="348"/>
    </row>
    <row r="693" spans="1:28" x14ac:dyDescent="0.25">
      <c r="D693" s="355"/>
      <c r="E693" s="355"/>
      <c r="F693" s="356"/>
      <c r="G693" s="355"/>
      <c r="H693" s="355"/>
      <c r="K693" s="355"/>
      <c r="L693" s="355"/>
      <c r="N693" s="355"/>
      <c r="O693" s="355"/>
      <c r="P693" s="355"/>
      <c r="Q693" s="355"/>
      <c r="R693" s="355"/>
      <c r="S693" s="355"/>
      <c r="T693" s="355"/>
      <c r="U693" s="355"/>
      <c r="V693" s="355"/>
      <c r="W693" s="355"/>
      <c r="X693" s="348"/>
      <c r="Y693" s="348"/>
      <c r="Z693" s="353"/>
      <c r="AA693" s="354"/>
      <c r="AB693" s="348"/>
    </row>
    <row r="694" spans="1:28" x14ac:dyDescent="0.25">
      <c r="D694" s="355"/>
      <c r="E694" s="355"/>
      <c r="F694" s="356"/>
      <c r="G694" s="355"/>
      <c r="H694" s="355"/>
      <c r="K694" s="355"/>
      <c r="L694" s="355"/>
      <c r="N694" s="355"/>
      <c r="O694" s="355"/>
      <c r="P694" s="355"/>
      <c r="Q694" s="355"/>
      <c r="R694" s="355"/>
      <c r="S694" s="355"/>
      <c r="T694" s="355"/>
      <c r="U694" s="355"/>
      <c r="V694" s="355"/>
      <c r="W694" s="355"/>
      <c r="X694" s="348"/>
      <c r="Y694" s="348"/>
      <c r="Z694" s="353"/>
      <c r="AA694" s="354"/>
      <c r="AB694" s="348"/>
    </row>
    <row r="695" spans="1:28" x14ac:dyDescent="0.25">
      <c r="D695" s="355"/>
      <c r="E695" s="355"/>
      <c r="F695" s="356"/>
      <c r="G695" s="355"/>
      <c r="H695" s="355"/>
      <c r="K695" s="355"/>
      <c r="L695" s="355"/>
      <c r="N695" s="355"/>
      <c r="O695" s="355"/>
      <c r="P695" s="355"/>
      <c r="Q695" s="355"/>
      <c r="R695" s="355"/>
      <c r="S695" s="355"/>
      <c r="T695" s="355"/>
      <c r="U695" s="355"/>
      <c r="V695" s="355"/>
      <c r="W695" s="355"/>
      <c r="X695" s="348"/>
      <c r="Y695" s="348"/>
      <c r="Z695" s="353"/>
      <c r="AA695" s="354"/>
      <c r="AB695" s="348"/>
    </row>
    <row r="696" spans="1:28" x14ac:dyDescent="0.25">
      <c r="D696" s="355"/>
      <c r="E696" s="355"/>
      <c r="F696" s="356"/>
      <c r="G696" s="355"/>
      <c r="H696" s="355"/>
      <c r="K696" s="355"/>
      <c r="L696" s="355"/>
      <c r="N696" s="355"/>
      <c r="O696" s="355"/>
      <c r="P696" s="355"/>
      <c r="Q696" s="355"/>
      <c r="R696" s="355"/>
      <c r="S696" s="355"/>
      <c r="T696" s="355"/>
      <c r="U696" s="355"/>
      <c r="V696" s="355"/>
      <c r="W696" s="355"/>
      <c r="X696" s="348"/>
      <c r="Y696" s="348"/>
      <c r="Z696" s="353"/>
      <c r="AA696" s="354"/>
      <c r="AB696" s="348"/>
    </row>
    <row r="697" spans="1:28" x14ac:dyDescent="0.25">
      <c r="D697" s="355"/>
      <c r="E697" s="355"/>
      <c r="F697" s="356"/>
      <c r="G697" s="355"/>
      <c r="H697" s="355"/>
      <c r="K697" s="355"/>
      <c r="L697" s="355"/>
      <c r="N697" s="355"/>
      <c r="O697" s="355"/>
      <c r="P697" s="355"/>
      <c r="Q697" s="355"/>
      <c r="R697" s="355"/>
      <c r="S697" s="355"/>
      <c r="T697" s="355"/>
      <c r="U697" s="355"/>
      <c r="V697" s="355"/>
      <c r="W697" s="355"/>
      <c r="X697" s="348"/>
      <c r="Y697" s="348"/>
      <c r="Z697" s="353"/>
      <c r="AA697" s="354"/>
      <c r="AB697" s="348"/>
    </row>
    <row r="698" spans="1:28" s="263" customFormat="1" x14ac:dyDescent="0.25">
      <c r="A698" s="259"/>
      <c r="B698" s="260"/>
      <c r="C698" s="259"/>
      <c r="D698" s="355"/>
      <c r="E698" s="355"/>
      <c r="F698" s="356"/>
      <c r="G698" s="355"/>
      <c r="H698" s="355"/>
      <c r="I698" s="259"/>
      <c r="J698" s="259"/>
      <c r="K698" s="355"/>
      <c r="L698" s="355"/>
      <c r="M698" s="259"/>
      <c r="N698" s="355"/>
      <c r="O698" s="355"/>
      <c r="P698" s="355"/>
      <c r="Q698" s="355"/>
      <c r="R698" s="355"/>
      <c r="S698" s="355"/>
      <c r="T698" s="355"/>
      <c r="U698" s="355"/>
      <c r="V698" s="355"/>
      <c r="W698" s="355"/>
      <c r="X698" s="348"/>
      <c r="Y698" s="348"/>
      <c r="Z698" s="353"/>
      <c r="AA698" s="354"/>
      <c r="AB698" s="348"/>
    </row>
    <row r="699" spans="1:28" x14ac:dyDescent="0.25">
      <c r="D699" s="355"/>
      <c r="E699" s="355"/>
      <c r="F699" s="356"/>
      <c r="G699" s="355"/>
      <c r="H699" s="355"/>
      <c r="K699" s="355"/>
      <c r="L699" s="355"/>
      <c r="N699" s="355"/>
      <c r="O699" s="355"/>
      <c r="P699" s="355"/>
      <c r="Q699" s="355"/>
      <c r="R699" s="355"/>
      <c r="S699" s="355"/>
      <c r="T699" s="355"/>
      <c r="U699" s="355"/>
      <c r="V699" s="355"/>
      <c r="W699" s="355"/>
      <c r="X699" s="348"/>
      <c r="Y699" s="348"/>
      <c r="Z699" s="353"/>
      <c r="AA699" s="354"/>
      <c r="AB699" s="348"/>
    </row>
    <row r="700" spans="1:28" x14ac:dyDescent="0.25">
      <c r="D700" s="355"/>
      <c r="E700" s="355"/>
      <c r="F700" s="356"/>
      <c r="G700" s="355"/>
      <c r="H700" s="355"/>
      <c r="K700" s="355"/>
      <c r="L700" s="355"/>
      <c r="N700" s="355"/>
      <c r="O700" s="355"/>
      <c r="P700" s="355"/>
      <c r="Q700" s="355"/>
      <c r="R700" s="355"/>
      <c r="S700" s="355"/>
      <c r="T700" s="355"/>
      <c r="U700" s="355"/>
      <c r="V700" s="355"/>
      <c r="W700" s="355"/>
      <c r="X700" s="348"/>
      <c r="Y700" s="348"/>
      <c r="Z700" s="353"/>
      <c r="AA700" s="354"/>
      <c r="AB700" s="348"/>
    </row>
    <row r="701" spans="1:28" x14ac:dyDescent="0.25">
      <c r="D701" s="355"/>
      <c r="E701" s="355"/>
      <c r="F701" s="356"/>
      <c r="G701" s="355"/>
      <c r="H701" s="355"/>
      <c r="K701" s="355"/>
      <c r="L701" s="355"/>
      <c r="N701" s="355"/>
      <c r="O701" s="355"/>
      <c r="P701" s="355"/>
      <c r="Q701" s="355"/>
      <c r="R701" s="355"/>
      <c r="S701" s="355"/>
      <c r="T701" s="355"/>
      <c r="U701" s="355"/>
      <c r="V701" s="355"/>
      <c r="W701" s="355"/>
      <c r="X701" s="348"/>
      <c r="Y701" s="348"/>
      <c r="Z701" s="353"/>
      <c r="AA701" s="354"/>
      <c r="AB701" s="348"/>
    </row>
    <row r="702" spans="1:28" x14ac:dyDescent="0.25">
      <c r="D702" s="355"/>
      <c r="E702" s="355"/>
      <c r="F702" s="356"/>
      <c r="G702" s="355"/>
      <c r="H702" s="355"/>
      <c r="K702" s="355"/>
      <c r="L702" s="355"/>
      <c r="N702" s="355"/>
      <c r="O702" s="355"/>
      <c r="P702" s="355"/>
      <c r="Q702" s="355"/>
      <c r="R702" s="355"/>
      <c r="S702" s="355"/>
      <c r="T702" s="355"/>
      <c r="U702" s="355"/>
      <c r="V702" s="355"/>
      <c r="W702" s="355"/>
      <c r="X702" s="348"/>
      <c r="Y702" s="348"/>
      <c r="Z702" s="353"/>
      <c r="AA702" s="354"/>
      <c r="AB702" s="348"/>
    </row>
    <row r="703" spans="1:28" x14ac:dyDescent="0.25">
      <c r="D703" s="355"/>
      <c r="E703" s="355"/>
      <c r="F703" s="356"/>
      <c r="G703" s="355"/>
      <c r="H703" s="355"/>
      <c r="K703" s="355"/>
      <c r="L703" s="355"/>
      <c r="N703" s="355"/>
      <c r="O703" s="355"/>
      <c r="P703" s="355"/>
      <c r="Q703" s="355"/>
      <c r="R703" s="355"/>
      <c r="S703" s="355"/>
      <c r="T703" s="355"/>
      <c r="U703" s="355"/>
      <c r="V703" s="355"/>
      <c r="W703" s="355"/>
      <c r="X703" s="348"/>
      <c r="Y703" s="348"/>
      <c r="Z703" s="353"/>
      <c r="AA703" s="354"/>
      <c r="AB703" s="348"/>
    </row>
    <row r="704" spans="1:28" x14ac:dyDescent="0.25">
      <c r="D704" s="355"/>
      <c r="E704" s="355"/>
      <c r="F704" s="356"/>
      <c r="G704" s="355"/>
      <c r="H704" s="355"/>
      <c r="K704" s="355"/>
      <c r="L704" s="355"/>
      <c r="N704" s="355"/>
      <c r="O704" s="355"/>
      <c r="P704" s="355"/>
      <c r="Q704" s="355"/>
      <c r="R704" s="355"/>
      <c r="S704" s="355"/>
      <c r="T704" s="355"/>
      <c r="U704" s="355"/>
      <c r="V704" s="355"/>
      <c r="W704" s="355"/>
      <c r="X704" s="348"/>
      <c r="Y704" s="348"/>
      <c r="Z704" s="353"/>
      <c r="AA704" s="354"/>
      <c r="AB704" s="348"/>
    </row>
    <row r="705" spans="4:28" x14ac:dyDescent="0.25">
      <c r="D705" s="355"/>
      <c r="E705" s="355"/>
      <c r="F705" s="356"/>
      <c r="G705" s="355"/>
      <c r="H705" s="355"/>
      <c r="K705" s="355"/>
      <c r="L705" s="355"/>
      <c r="N705" s="355"/>
      <c r="O705" s="355"/>
      <c r="P705" s="355"/>
      <c r="Q705" s="355"/>
      <c r="R705" s="355"/>
      <c r="S705" s="355"/>
      <c r="T705" s="355"/>
      <c r="U705" s="355"/>
      <c r="V705" s="355"/>
      <c r="W705" s="355"/>
      <c r="X705" s="348"/>
      <c r="Y705" s="348"/>
      <c r="Z705" s="353"/>
      <c r="AA705" s="354"/>
      <c r="AB705" s="348"/>
    </row>
    <row r="706" spans="4:28" x14ac:dyDescent="0.25">
      <c r="D706" s="355"/>
      <c r="E706" s="355"/>
      <c r="F706" s="356"/>
      <c r="G706" s="355"/>
      <c r="H706" s="355"/>
      <c r="K706" s="355"/>
      <c r="L706" s="355"/>
      <c r="N706" s="355"/>
      <c r="O706" s="355"/>
      <c r="P706" s="355"/>
      <c r="Q706" s="355"/>
      <c r="R706" s="355"/>
      <c r="S706" s="355"/>
      <c r="T706" s="355"/>
      <c r="U706" s="355"/>
      <c r="V706" s="355"/>
      <c r="W706" s="355"/>
      <c r="X706" s="348"/>
      <c r="Y706" s="348"/>
      <c r="Z706" s="353"/>
      <c r="AA706" s="354"/>
      <c r="AB706" s="348"/>
    </row>
    <row r="707" spans="4:28" x14ac:dyDescent="0.25">
      <c r="D707" s="355"/>
      <c r="E707" s="355"/>
      <c r="F707" s="356"/>
      <c r="G707" s="355"/>
      <c r="H707" s="355"/>
      <c r="K707" s="355"/>
      <c r="L707" s="355"/>
      <c r="N707" s="355"/>
      <c r="O707" s="355"/>
      <c r="P707" s="355"/>
      <c r="Q707" s="355"/>
      <c r="R707" s="355"/>
      <c r="S707" s="355"/>
      <c r="T707" s="355"/>
      <c r="U707" s="355"/>
      <c r="V707" s="355"/>
      <c r="W707" s="355"/>
      <c r="X707" s="348"/>
      <c r="Y707" s="348"/>
      <c r="Z707" s="353"/>
      <c r="AA707" s="354"/>
      <c r="AB707" s="348"/>
    </row>
    <row r="708" spans="4:28" x14ac:dyDescent="0.25">
      <c r="D708" s="355"/>
      <c r="E708" s="355"/>
      <c r="F708" s="356"/>
      <c r="G708" s="355"/>
      <c r="H708" s="355"/>
      <c r="K708" s="355"/>
      <c r="L708" s="355"/>
      <c r="N708" s="355"/>
      <c r="O708" s="355"/>
      <c r="P708" s="355"/>
      <c r="Q708" s="355"/>
      <c r="R708" s="355"/>
      <c r="S708" s="355"/>
      <c r="T708" s="355"/>
      <c r="U708" s="355"/>
      <c r="V708" s="355"/>
      <c r="W708" s="355"/>
      <c r="X708" s="348"/>
      <c r="Y708" s="348"/>
      <c r="Z708" s="353"/>
      <c r="AA708" s="354"/>
      <c r="AB708" s="348"/>
    </row>
    <row r="709" spans="4:28" x14ac:dyDescent="0.25">
      <c r="D709" s="355"/>
      <c r="E709" s="355"/>
      <c r="F709" s="356"/>
      <c r="G709" s="355"/>
      <c r="H709" s="355"/>
      <c r="K709" s="355"/>
      <c r="L709" s="355"/>
      <c r="N709" s="355"/>
      <c r="O709" s="355"/>
      <c r="P709" s="355"/>
      <c r="Q709" s="355"/>
      <c r="R709" s="355"/>
      <c r="S709" s="355"/>
      <c r="T709" s="355"/>
      <c r="U709" s="355"/>
      <c r="V709" s="355"/>
      <c r="W709" s="355"/>
      <c r="X709" s="348"/>
      <c r="Y709" s="348"/>
      <c r="Z709" s="353"/>
      <c r="AA709" s="354"/>
      <c r="AB709" s="348"/>
    </row>
    <row r="710" spans="4:28" x14ac:dyDescent="0.25">
      <c r="D710" s="355"/>
      <c r="E710" s="355"/>
      <c r="F710" s="356"/>
      <c r="G710" s="355"/>
      <c r="H710" s="355"/>
      <c r="K710" s="355"/>
      <c r="L710" s="355"/>
      <c r="N710" s="355"/>
      <c r="O710" s="355"/>
      <c r="P710" s="355"/>
      <c r="Q710" s="355"/>
      <c r="R710" s="355"/>
      <c r="S710" s="355"/>
      <c r="T710" s="355"/>
      <c r="U710" s="355"/>
      <c r="V710" s="355"/>
      <c r="W710" s="355"/>
      <c r="X710" s="348"/>
      <c r="Y710" s="348"/>
      <c r="Z710" s="353"/>
      <c r="AA710" s="354"/>
      <c r="AB710" s="348"/>
    </row>
    <row r="711" spans="4:28" x14ac:dyDescent="0.25">
      <c r="D711" s="355"/>
      <c r="E711" s="355"/>
      <c r="F711" s="356"/>
      <c r="G711" s="355"/>
      <c r="H711" s="355"/>
      <c r="K711" s="355"/>
      <c r="L711" s="355"/>
      <c r="N711" s="355"/>
      <c r="O711" s="355"/>
      <c r="P711" s="355"/>
      <c r="Q711" s="355"/>
      <c r="R711" s="355"/>
      <c r="S711" s="355"/>
      <c r="T711" s="355"/>
      <c r="U711" s="355"/>
      <c r="V711" s="355"/>
      <c r="W711" s="355"/>
      <c r="X711" s="348"/>
      <c r="Y711" s="348"/>
      <c r="Z711" s="353"/>
      <c r="AA711" s="354"/>
      <c r="AB711" s="348"/>
    </row>
    <row r="712" spans="4:28" x14ac:dyDescent="0.25">
      <c r="D712" s="355"/>
      <c r="E712" s="355"/>
      <c r="F712" s="356"/>
      <c r="G712" s="355"/>
      <c r="H712" s="355"/>
      <c r="K712" s="355"/>
      <c r="L712" s="355"/>
      <c r="N712" s="355"/>
      <c r="O712" s="355"/>
      <c r="P712" s="355"/>
      <c r="Q712" s="355"/>
      <c r="R712" s="355"/>
      <c r="S712" s="355"/>
      <c r="T712" s="355"/>
      <c r="U712" s="355"/>
      <c r="V712" s="355"/>
      <c r="W712" s="355"/>
      <c r="X712" s="348"/>
      <c r="Y712" s="348"/>
      <c r="Z712" s="353"/>
      <c r="AA712" s="354"/>
      <c r="AB712" s="348"/>
    </row>
    <row r="713" spans="4:28" x14ac:dyDescent="0.25">
      <c r="D713" s="355"/>
      <c r="E713" s="355"/>
      <c r="F713" s="356"/>
      <c r="G713" s="355"/>
      <c r="H713" s="355"/>
      <c r="K713" s="355"/>
      <c r="L713" s="355"/>
      <c r="N713" s="355"/>
      <c r="O713" s="355"/>
      <c r="P713" s="355"/>
      <c r="Q713" s="355"/>
      <c r="R713" s="355"/>
      <c r="S713" s="355"/>
      <c r="T713" s="355"/>
      <c r="U713" s="355"/>
      <c r="V713" s="355"/>
      <c r="W713" s="355"/>
      <c r="X713" s="348"/>
      <c r="Y713" s="348"/>
      <c r="Z713" s="353"/>
      <c r="AA713" s="354"/>
      <c r="AB713" s="348"/>
    </row>
    <row r="714" spans="4:28" x14ac:dyDescent="0.25">
      <c r="D714" s="355"/>
      <c r="E714" s="355"/>
      <c r="F714" s="356"/>
      <c r="G714" s="355"/>
      <c r="H714" s="355"/>
      <c r="K714" s="355"/>
      <c r="L714" s="355"/>
      <c r="N714" s="355"/>
      <c r="O714" s="355"/>
      <c r="P714" s="355"/>
      <c r="Q714" s="355"/>
      <c r="R714" s="355"/>
      <c r="S714" s="355"/>
      <c r="T714" s="355"/>
      <c r="U714" s="355"/>
      <c r="V714" s="355"/>
      <c r="W714" s="355"/>
      <c r="X714" s="348"/>
      <c r="Y714" s="348"/>
      <c r="Z714" s="353"/>
      <c r="AA714" s="354"/>
      <c r="AB714" s="348"/>
    </row>
    <row r="715" spans="4:28" x14ac:dyDescent="0.25">
      <c r="D715" s="355"/>
      <c r="E715" s="355"/>
      <c r="F715" s="356"/>
      <c r="G715" s="355"/>
      <c r="H715" s="355"/>
      <c r="K715" s="355"/>
      <c r="L715" s="355"/>
      <c r="N715" s="355"/>
      <c r="O715" s="355"/>
      <c r="P715" s="355"/>
      <c r="Q715" s="355"/>
      <c r="R715" s="355"/>
      <c r="S715" s="355"/>
      <c r="T715" s="355"/>
      <c r="U715" s="355"/>
      <c r="V715" s="355"/>
      <c r="W715" s="355"/>
      <c r="X715" s="348"/>
      <c r="Y715" s="348"/>
      <c r="Z715" s="353"/>
      <c r="AA715" s="354"/>
      <c r="AB715" s="348"/>
    </row>
    <row r="716" spans="4:28" x14ac:dyDescent="0.25">
      <c r="D716" s="355"/>
      <c r="E716" s="355"/>
      <c r="F716" s="356"/>
      <c r="G716" s="355"/>
      <c r="H716" s="355"/>
      <c r="K716" s="355"/>
      <c r="L716" s="355"/>
      <c r="N716" s="355"/>
      <c r="O716" s="355"/>
      <c r="P716" s="355"/>
      <c r="Q716" s="355"/>
      <c r="R716" s="355"/>
      <c r="S716" s="355"/>
      <c r="T716" s="355"/>
      <c r="U716" s="355"/>
      <c r="V716" s="355"/>
      <c r="W716" s="355"/>
      <c r="X716" s="348"/>
      <c r="Y716" s="348"/>
      <c r="Z716" s="353"/>
      <c r="AA716" s="354"/>
      <c r="AB716" s="348"/>
    </row>
    <row r="717" spans="4:28" x14ac:dyDescent="0.25">
      <c r="D717" s="355"/>
      <c r="E717" s="355"/>
      <c r="F717" s="356"/>
      <c r="G717" s="355"/>
      <c r="H717" s="355"/>
      <c r="K717" s="355"/>
      <c r="L717" s="355"/>
      <c r="N717" s="355"/>
      <c r="O717" s="355"/>
      <c r="P717" s="355"/>
      <c r="Q717" s="355"/>
      <c r="R717" s="355"/>
      <c r="S717" s="355"/>
      <c r="T717" s="355"/>
      <c r="U717" s="355"/>
      <c r="V717" s="355"/>
      <c r="W717" s="355"/>
      <c r="X717" s="348"/>
      <c r="Y717" s="348"/>
      <c r="Z717" s="353"/>
      <c r="AA717" s="354"/>
      <c r="AB717" s="348"/>
    </row>
    <row r="718" spans="4:28" x14ac:dyDescent="0.25">
      <c r="D718" s="355"/>
      <c r="E718" s="355"/>
      <c r="F718" s="356"/>
      <c r="G718" s="355"/>
      <c r="H718" s="355"/>
      <c r="K718" s="355"/>
      <c r="L718" s="355"/>
      <c r="N718" s="355"/>
      <c r="O718" s="355"/>
      <c r="P718" s="355"/>
      <c r="Q718" s="355"/>
      <c r="R718" s="355"/>
      <c r="S718" s="355"/>
      <c r="T718" s="355"/>
      <c r="U718" s="355"/>
      <c r="V718" s="355"/>
      <c r="W718" s="355"/>
      <c r="X718" s="348"/>
      <c r="Y718" s="348"/>
      <c r="Z718" s="353"/>
      <c r="AA718" s="354"/>
      <c r="AB718" s="348"/>
    </row>
    <row r="719" spans="4:28" x14ac:dyDescent="0.25">
      <c r="D719" s="355"/>
      <c r="E719" s="355"/>
      <c r="F719" s="356"/>
      <c r="G719" s="355"/>
      <c r="H719" s="355"/>
      <c r="K719" s="355"/>
      <c r="L719" s="355"/>
      <c r="N719" s="355"/>
      <c r="O719" s="355"/>
      <c r="P719" s="355"/>
      <c r="Q719" s="355"/>
      <c r="R719" s="355"/>
      <c r="S719" s="355"/>
      <c r="T719" s="355"/>
      <c r="U719" s="355"/>
      <c r="V719" s="355"/>
      <c r="W719" s="355"/>
      <c r="X719" s="348"/>
      <c r="Y719" s="348"/>
      <c r="Z719" s="353"/>
      <c r="AA719" s="354"/>
      <c r="AB719" s="348"/>
    </row>
    <row r="720" spans="4:28" x14ac:dyDescent="0.25">
      <c r="D720" s="355"/>
      <c r="E720" s="355"/>
      <c r="F720" s="356"/>
      <c r="G720" s="355"/>
      <c r="H720" s="355"/>
      <c r="K720" s="355"/>
      <c r="L720" s="355"/>
      <c r="N720" s="355"/>
      <c r="O720" s="355"/>
      <c r="P720" s="355"/>
      <c r="Q720" s="355"/>
      <c r="R720" s="355"/>
      <c r="S720" s="355"/>
      <c r="T720" s="355"/>
      <c r="U720" s="355"/>
      <c r="V720" s="355"/>
      <c r="W720" s="355"/>
      <c r="X720" s="348"/>
      <c r="Y720" s="348"/>
      <c r="Z720" s="353"/>
      <c r="AA720" s="354"/>
      <c r="AB720" s="348"/>
    </row>
    <row r="721" spans="4:28" x14ac:dyDescent="0.25">
      <c r="D721" s="355"/>
      <c r="E721" s="355"/>
      <c r="F721" s="356"/>
      <c r="G721" s="355"/>
      <c r="H721" s="355"/>
      <c r="K721" s="355"/>
      <c r="L721" s="355"/>
      <c r="N721" s="355"/>
      <c r="O721" s="355"/>
      <c r="P721" s="355"/>
      <c r="Q721" s="355"/>
      <c r="R721" s="355"/>
      <c r="S721" s="355"/>
      <c r="T721" s="355"/>
      <c r="U721" s="355"/>
      <c r="V721" s="355"/>
      <c r="W721" s="355"/>
      <c r="X721" s="348"/>
      <c r="Y721" s="348"/>
      <c r="Z721" s="353"/>
      <c r="AA721" s="354"/>
      <c r="AB721" s="348"/>
    </row>
    <row r="722" spans="4:28" x14ac:dyDescent="0.25">
      <c r="D722" s="355"/>
      <c r="E722" s="355"/>
      <c r="F722" s="356"/>
      <c r="G722" s="355"/>
      <c r="H722" s="355"/>
      <c r="K722" s="355"/>
      <c r="L722" s="355"/>
      <c r="N722" s="355"/>
      <c r="O722" s="355"/>
      <c r="P722" s="355"/>
      <c r="Q722" s="355"/>
      <c r="R722" s="355"/>
      <c r="S722" s="355"/>
      <c r="T722" s="355"/>
      <c r="U722" s="355"/>
      <c r="V722" s="355"/>
      <c r="W722" s="355"/>
      <c r="X722" s="348"/>
      <c r="Y722" s="348"/>
      <c r="Z722" s="353"/>
      <c r="AA722" s="354"/>
      <c r="AB722" s="348"/>
    </row>
    <row r="723" spans="4:28" x14ac:dyDescent="0.25">
      <c r="D723" s="355"/>
      <c r="E723" s="355"/>
      <c r="F723" s="356"/>
      <c r="G723" s="355"/>
      <c r="H723" s="355"/>
      <c r="K723" s="355"/>
      <c r="L723" s="355"/>
      <c r="N723" s="355"/>
      <c r="O723" s="355"/>
      <c r="P723" s="355"/>
      <c r="Q723" s="355"/>
      <c r="R723" s="355"/>
      <c r="S723" s="355"/>
      <c r="T723" s="355"/>
      <c r="U723" s="355"/>
      <c r="V723" s="355"/>
      <c r="W723" s="355"/>
      <c r="X723" s="348"/>
      <c r="Y723" s="348"/>
      <c r="Z723" s="353"/>
      <c r="AA723" s="354"/>
      <c r="AB723" s="348"/>
    </row>
    <row r="724" spans="4:28" x14ac:dyDescent="0.25">
      <c r="D724" s="355"/>
      <c r="E724" s="355"/>
      <c r="F724" s="356"/>
      <c r="G724" s="355"/>
      <c r="H724" s="355"/>
      <c r="K724" s="355"/>
      <c r="L724" s="355"/>
      <c r="N724" s="355"/>
      <c r="O724" s="355"/>
      <c r="P724" s="355"/>
      <c r="Q724" s="355"/>
      <c r="R724" s="355"/>
      <c r="S724" s="355"/>
      <c r="T724" s="355"/>
      <c r="U724" s="355"/>
      <c r="V724" s="355"/>
      <c r="W724" s="355"/>
      <c r="X724" s="348"/>
      <c r="Y724" s="348"/>
      <c r="Z724" s="353"/>
      <c r="AA724" s="354"/>
      <c r="AB724" s="348"/>
    </row>
    <row r="725" spans="4:28" x14ac:dyDescent="0.25">
      <c r="D725" s="355"/>
      <c r="E725" s="355"/>
      <c r="F725" s="356"/>
      <c r="G725" s="355"/>
      <c r="H725" s="355"/>
      <c r="K725" s="355"/>
      <c r="L725" s="355"/>
      <c r="N725" s="355"/>
      <c r="O725" s="355"/>
      <c r="P725" s="355"/>
      <c r="Q725" s="355"/>
      <c r="R725" s="355"/>
      <c r="S725" s="355"/>
      <c r="T725" s="355"/>
      <c r="U725" s="355"/>
      <c r="V725" s="355"/>
      <c r="W725" s="355"/>
      <c r="X725" s="348"/>
      <c r="Y725" s="348"/>
      <c r="Z725" s="353"/>
      <c r="AA725" s="354"/>
      <c r="AB725" s="348"/>
    </row>
    <row r="726" spans="4:28" x14ac:dyDescent="0.25">
      <c r="D726" s="355"/>
      <c r="E726" s="355"/>
      <c r="F726" s="356"/>
      <c r="G726" s="355"/>
      <c r="H726" s="355"/>
      <c r="K726" s="355"/>
      <c r="L726" s="355"/>
      <c r="N726" s="355"/>
      <c r="O726" s="355"/>
      <c r="P726" s="355"/>
      <c r="Q726" s="355"/>
      <c r="R726" s="355"/>
      <c r="S726" s="355"/>
      <c r="T726" s="355"/>
      <c r="U726" s="355"/>
      <c r="V726" s="355"/>
      <c r="W726" s="355"/>
      <c r="X726" s="348"/>
      <c r="Y726" s="348"/>
      <c r="Z726" s="353"/>
      <c r="AA726" s="354"/>
      <c r="AB726" s="348"/>
    </row>
    <row r="727" spans="4:28" x14ac:dyDescent="0.25">
      <c r="D727" s="355"/>
      <c r="E727" s="355"/>
      <c r="F727" s="356"/>
      <c r="G727" s="355"/>
      <c r="H727" s="355"/>
      <c r="K727" s="355"/>
      <c r="L727" s="355"/>
      <c r="N727" s="355"/>
      <c r="O727" s="355"/>
      <c r="P727" s="355"/>
      <c r="Q727" s="355"/>
      <c r="R727" s="355"/>
      <c r="S727" s="355"/>
      <c r="T727" s="355"/>
      <c r="U727" s="355"/>
      <c r="V727" s="355"/>
      <c r="W727" s="355"/>
      <c r="X727" s="348"/>
      <c r="Y727" s="348"/>
      <c r="Z727" s="353"/>
      <c r="AA727" s="354"/>
      <c r="AB727" s="348"/>
    </row>
    <row r="728" spans="4:28" x14ac:dyDescent="0.25">
      <c r="D728" s="355"/>
      <c r="E728" s="355"/>
      <c r="F728" s="356"/>
      <c r="G728" s="355"/>
      <c r="H728" s="355"/>
      <c r="K728" s="355"/>
      <c r="L728" s="355"/>
      <c r="N728" s="355"/>
      <c r="O728" s="355"/>
      <c r="P728" s="355"/>
      <c r="Q728" s="355"/>
      <c r="R728" s="355"/>
      <c r="S728" s="355"/>
      <c r="T728" s="355"/>
      <c r="U728" s="355"/>
      <c r="V728" s="355"/>
      <c r="W728" s="355"/>
      <c r="X728" s="348"/>
      <c r="Y728" s="348"/>
      <c r="Z728" s="353"/>
      <c r="AA728" s="354"/>
      <c r="AB728" s="348"/>
    </row>
    <row r="729" spans="4:28" x14ac:dyDescent="0.25">
      <c r="D729" s="355"/>
      <c r="E729" s="355"/>
      <c r="F729" s="356"/>
      <c r="G729" s="355"/>
      <c r="H729" s="355"/>
      <c r="K729" s="355"/>
      <c r="L729" s="355"/>
      <c r="N729" s="355"/>
      <c r="O729" s="355"/>
      <c r="P729" s="355"/>
      <c r="Q729" s="355"/>
      <c r="R729" s="355"/>
      <c r="S729" s="355"/>
      <c r="T729" s="355"/>
      <c r="U729" s="355"/>
      <c r="V729" s="355"/>
      <c r="W729" s="355"/>
      <c r="X729" s="348"/>
      <c r="Y729" s="348"/>
      <c r="Z729" s="353"/>
      <c r="AA729" s="354"/>
      <c r="AB729" s="348"/>
    </row>
    <row r="730" spans="4:28" x14ac:dyDescent="0.25">
      <c r="D730" s="355"/>
      <c r="E730" s="355"/>
      <c r="F730" s="356"/>
      <c r="G730" s="355"/>
      <c r="H730" s="355"/>
      <c r="K730" s="355"/>
      <c r="L730" s="355"/>
      <c r="N730" s="355"/>
      <c r="O730" s="355"/>
      <c r="P730" s="355"/>
      <c r="Q730" s="355"/>
      <c r="R730" s="355"/>
      <c r="S730" s="355"/>
      <c r="T730" s="355"/>
      <c r="U730" s="355"/>
      <c r="V730" s="355"/>
      <c r="W730" s="355"/>
      <c r="X730" s="348"/>
      <c r="Y730" s="348"/>
      <c r="Z730" s="353"/>
      <c r="AA730" s="354"/>
      <c r="AB730" s="348"/>
    </row>
    <row r="731" spans="4:28" x14ac:dyDescent="0.25">
      <c r="D731" s="355"/>
      <c r="E731" s="355"/>
      <c r="F731" s="356"/>
      <c r="G731" s="355"/>
      <c r="H731" s="355"/>
      <c r="K731" s="355"/>
      <c r="L731" s="355"/>
      <c r="N731" s="355"/>
      <c r="O731" s="355"/>
      <c r="P731" s="355"/>
      <c r="Q731" s="355"/>
      <c r="R731" s="355"/>
      <c r="S731" s="355"/>
      <c r="T731" s="355"/>
      <c r="U731" s="355"/>
      <c r="V731" s="355"/>
      <c r="W731" s="355"/>
      <c r="X731" s="348"/>
      <c r="Y731" s="348"/>
      <c r="Z731" s="353"/>
      <c r="AA731" s="354"/>
      <c r="AB731" s="348"/>
    </row>
    <row r="732" spans="4:28" x14ac:dyDescent="0.25">
      <c r="D732" s="355"/>
      <c r="E732" s="355"/>
      <c r="F732" s="356"/>
      <c r="G732" s="355"/>
      <c r="H732" s="355"/>
      <c r="K732" s="355"/>
      <c r="L732" s="355"/>
      <c r="N732" s="355"/>
      <c r="O732" s="355"/>
      <c r="P732" s="355"/>
      <c r="Q732" s="355"/>
      <c r="R732" s="355"/>
      <c r="S732" s="355"/>
      <c r="T732" s="355"/>
      <c r="U732" s="355"/>
      <c r="V732" s="355"/>
      <c r="W732" s="355"/>
      <c r="X732" s="348"/>
      <c r="Y732" s="348"/>
      <c r="Z732" s="353"/>
      <c r="AA732" s="354"/>
      <c r="AB732" s="348"/>
    </row>
    <row r="733" spans="4:28" x14ac:dyDescent="0.25">
      <c r="D733" s="355"/>
      <c r="E733" s="355"/>
      <c r="F733" s="356"/>
      <c r="G733" s="355"/>
      <c r="H733" s="355"/>
      <c r="K733" s="355"/>
      <c r="L733" s="355"/>
      <c r="N733" s="355"/>
      <c r="O733" s="355"/>
      <c r="P733" s="355"/>
      <c r="Q733" s="355"/>
      <c r="R733" s="355"/>
      <c r="S733" s="355"/>
      <c r="T733" s="355"/>
      <c r="U733" s="355"/>
      <c r="V733" s="355"/>
      <c r="W733" s="355"/>
      <c r="X733" s="348"/>
      <c r="Y733" s="348"/>
      <c r="Z733" s="353"/>
      <c r="AA733" s="354"/>
      <c r="AB733" s="348"/>
    </row>
    <row r="734" spans="4:28" x14ac:dyDescent="0.25">
      <c r="D734" s="355"/>
      <c r="E734" s="355"/>
      <c r="F734" s="356"/>
      <c r="G734" s="355"/>
      <c r="H734" s="355"/>
      <c r="K734" s="355"/>
      <c r="L734" s="355"/>
      <c r="N734" s="355"/>
      <c r="O734" s="355"/>
      <c r="P734" s="355"/>
      <c r="Q734" s="355"/>
      <c r="R734" s="355"/>
      <c r="S734" s="355"/>
      <c r="T734" s="355"/>
      <c r="U734" s="355"/>
      <c r="V734" s="355"/>
      <c r="W734" s="355"/>
      <c r="X734" s="348"/>
      <c r="Y734" s="348"/>
      <c r="Z734" s="353"/>
      <c r="AA734" s="354"/>
      <c r="AB734" s="348"/>
    </row>
    <row r="735" spans="4:28" x14ac:dyDescent="0.25">
      <c r="D735" s="355"/>
      <c r="E735" s="355"/>
      <c r="F735" s="356"/>
      <c r="G735" s="355"/>
      <c r="H735" s="355"/>
      <c r="K735" s="355"/>
      <c r="L735" s="355"/>
      <c r="N735" s="355"/>
      <c r="O735" s="355"/>
      <c r="P735" s="355"/>
      <c r="Q735" s="355"/>
      <c r="R735" s="355"/>
      <c r="S735" s="355"/>
      <c r="T735" s="355"/>
      <c r="U735" s="355"/>
      <c r="V735" s="355"/>
      <c r="W735" s="355"/>
      <c r="X735" s="348"/>
      <c r="Y735" s="348"/>
      <c r="Z735" s="353"/>
      <c r="AA735" s="354"/>
      <c r="AB735" s="348"/>
    </row>
    <row r="736" spans="4:28" x14ac:dyDescent="0.25">
      <c r="D736" s="355"/>
      <c r="E736" s="355"/>
      <c r="F736" s="356"/>
      <c r="G736" s="355"/>
      <c r="H736" s="355"/>
      <c r="K736" s="355"/>
      <c r="L736" s="355"/>
      <c r="N736" s="355"/>
      <c r="O736" s="355"/>
      <c r="P736" s="355"/>
      <c r="Q736" s="355"/>
      <c r="R736" s="355"/>
      <c r="S736" s="355"/>
      <c r="T736" s="355"/>
      <c r="U736" s="355"/>
      <c r="V736" s="355"/>
      <c r="W736" s="355"/>
      <c r="X736" s="348"/>
      <c r="Y736" s="348"/>
      <c r="Z736" s="353"/>
      <c r="AA736" s="354"/>
      <c r="AB736" s="348"/>
    </row>
    <row r="737" spans="4:28" x14ac:dyDescent="0.25">
      <c r="D737" s="355"/>
      <c r="E737" s="355"/>
      <c r="F737" s="356"/>
      <c r="G737" s="355"/>
      <c r="H737" s="355"/>
      <c r="K737" s="355"/>
      <c r="L737" s="355"/>
      <c r="N737" s="355"/>
      <c r="O737" s="355"/>
      <c r="P737" s="355"/>
      <c r="Q737" s="355"/>
      <c r="R737" s="355"/>
      <c r="S737" s="355"/>
      <c r="T737" s="355"/>
      <c r="U737" s="355"/>
      <c r="V737" s="355"/>
      <c r="W737" s="355"/>
      <c r="X737" s="348"/>
      <c r="Y737" s="348"/>
      <c r="Z737" s="353"/>
      <c r="AA737" s="354"/>
      <c r="AB737" s="348"/>
    </row>
    <row r="738" spans="4:28" x14ac:dyDescent="0.25">
      <c r="D738" s="355"/>
      <c r="E738" s="355"/>
      <c r="F738" s="356"/>
      <c r="G738" s="355"/>
      <c r="H738" s="355"/>
      <c r="K738" s="355"/>
      <c r="L738" s="355"/>
      <c r="N738" s="355"/>
      <c r="O738" s="355"/>
      <c r="P738" s="355"/>
      <c r="Q738" s="355"/>
      <c r="R738" s="355"/>
      <c r="S738" s="355"/>
      <c r="T738" s="355"/>
      <c r="U738" s="355"/>
      <c r="V738" s="355"/>
      <c r="W738" s="355"/>
      <c r="X738" s="348"/>
      <c r="Y738" s="348"/>
      <c r="Z738" s="353"/>
      <c r="AA738" s="354"/>
      <c r="AB738" s="348"/>
    </row>
    <row r="739" spans="4:28" x14ac:dyDescent="0.25">
      <c r="D739" s="355"/>
      <c r="E739" s="355"/>
      <c r="F739" s="356"/>
      <c r="G739" s="355"/>
      <c r="H739" s="355"/>
      <c r="K739" s="355"/>
      <c r="L739" s="355"/>
      <c r="N739" s="355"/>
      <c r="O739" s="355"/>
      <c r="P739" s="355"/>
      <c r="Q739" s="355"/>
      <c r="R739" s="355"/>
      <c r="S739" s="355"/>
      <c r="T739" s="355"/>
      <c r="U739" s="355"/>
      <c r="V739" s="355"/>
      <c r="W739" s="355"/>
      <c r="X739" s="348"/>
      <c r="Y739" s="348"/>
      <c r="Z739" s="353"/>
      <c r="AA739" s="354"/>
      <c r="AB739" s="348"/>
    </row>
    <row r="740" spans="4:28" x14ac:dyDescent="0.25">
      <c r="D740" s="355"/>
      <c r="E740" s="355"/>
      <c r="F740" s="356"/>
      <c r="G740" s="355"/>
      <c r="H740" s="355"/>
      <c r="K740" s="355"/>
      <c r="L740" s="355"/>
      <c r="N740" s="355"/>
      <c r="O740" s="355"/>
      <c r="P740" s="355"/>
      <c r="Q740" s="355"/>
      <c r="R740" s="355"/>
      <c r="S740" s="355"/>
      <c r="T740" s="355"/>
      <c r="U740" s="355"/>
      <c r="V740" s="355"/>
      <c r="W740" s="355"/>
      <c r="X740" s="348"/>
      <c r="Y740" s="348"/>
      <c r="Z740" s="353"/>
      <c r="AA740" s="354"/>
      <c r="AB740" s="348"/>
    </row>
    <row r="741" spans="4:28" x14ac:dyDescent="0.25">
      <c r="D741" s="355"/>
      <c r="E741" s="355"/>
      <c r="F741" s="356"/>
      <c r="G741" s="355"/>
      <c r="H741" s="355"/>
      <c r="K741" s="355"/>
      <c r="L741" s="355"/>
      <c r="N741" s="355"/>
      <c r="O741" s="355"/>
      <c r="P741" s="355"/>
      <c r="Q741" s="355"/>
      <c r="R741" s="355"/>
      <c r="S741" s="355"/>
      <c r="T741" s="355"/>
      <c r="U741" s="355"/>
      <c r="V741" s="355"/>
      <c r="W741" s="355"/>
      <c r="X741" s="348"/>
      <c r="Y741" s="348"/>
      <c r="Z741" s="353"/>
      <c r="AA741" s="354"/>
      <c r="AB741" s="348"/>
    </row>
    <row r="742" spans="4:28" x14ac:dyDescent="0.25">
      <c r="D742" s="355"/>
      <c r="E742" s="355"/>
      <c r="F742" s="356"/>
      <c r="G742" s="355"/>
      <c r="H742" s="355"/>
      <c r="K742" s="355"/>
      <c r="L742" s="355"/>
      <c r="N742" s="355"/>
      <c r="O742" s="355"/>
      <c r="P742" s="355"/>
      <c r="Q742" s="355"/>
      <c r="R742" s="355"/>
      <c r="S742" s="355"/>
      <c r="T742" s="355"/>
      <c r="U742" s="355"/>
      <c r="V742" s="355"/>
      <c r="W742" s="355"/>
      <c r="X742" s="348"/>
      <c r="Y742" s="348"/>
      <c r="Z742" s="353"/>
      <c r="AA742" s="354"/>
      <c r="AB742" s="348"/>
    </row>
    <row r="743" spans="4:28" x14ac:dyDescent="0.25">
      <c r="D743" s="355"/>
      <c r="E743" s="355"/>
      <c r="F743" s="356"/>
      <c r="G743" s="355"/>
      <c r="H743" s="355"/>
      <c r="K743" s="355"/>
      <c r="L743" s="355"/>
      <c r="N743" s="355"/>
      <c r="O743" s="355"/>
      <c r="P743" s="355"/>
      <c r="Q743" s="355"/>
      <c r="R743" s="355"/>
      <c r="S743" s="355"/>
      <c r="T743" s="355"/>
      <c r="U743" s="355"/>
      <c r="V743" s="355"/>
      <c r="W743" s="355"/>
      <c r="X743" s="348"/>
      <c r="Y743" s="348"/>
      <c r="Z743" s="353"/>
      <c r="AA743" s="354"/>
      <c r="AB743" s="348"/>
    </row>
    <row r="744" spans="4:28" x14ac:dyDescent="0.25">
      <c r="D744" s="355"/>
      <c r="E744" s="355"/>
      <c r="F744" s="356"/>
      <c r="G744" s="355"/>
      <c r="H744" s="355"/>
      <c r="K744" s="355"/>
      <c r="L744" s="355"/>
      <c r="N744" s="355"/>
      <c r="O744" s="355"/>
      <c r="P744" s="355"/>
      <c r="Q744" s="355"/>
      <c r="R744" s="355"/>
      <c r="S744" s="355"/>
      <c r="T744" s="355"/>
      <c r="U744" s="355"/>
      <c r="V744" s="355"/>
      <c r="W744" s="355"/>
      <c r="X744" s="348"/>
      <c r="Y744" s="348"/>
      <c r="Z744" s="353"/>
      <c r="AA744" s="354"/>
      <c r="AB744" s="348"/>
    </row>
    <row r="745" spans="4:28" x14ac:dyDescent="0.25">
      <c r="D745" s="355"/>
      <c r="E745" s="355"/>
      <c r="F745" s="356"/>
      <c r="G745" s="355"/>
      <c r="H745" s="355"/>
      <c r="K745" s="355"/>
      <c r="L745" s="355"/>
      <c r="N745" s="355"/>
      <c r="O745" s="355"/>
      <c r="P745" s="355"/>
      <c r="Q745" s="355"/>
      <c r="R745" s="355"/>
      <c r="S745" s="355"/>
      <c r="T745" s="355"/>
      <c r="U745" s="355"/>
      <c r="V745" s="355"/>
      <c r="W745" s="355"/>
      <c r="X745" s="348"/>
      <c r="Y745" s="348"/>
      <c r="Z745" s="353"/>
      <c r="AA745" s="354"/>
      <c r="AB745" s="348"/>
    </row>
    <row r="746" spans="4:28" x14ac:dyDescent="0.25">
      <c r="D746" s="355"/>
      <c r="E746" s="355"/>
      <c r="F746" s="356"/>
      <c r="G746" s="355"/>
      <c r="H746" s="355"/>
      <c r="K746" s="355"/>
      <c r="L746" s="355"/>
      <c r="N746" s="355"/>
      <c r="O746" s="355"/>
      <c r="P746" s="355"/>
      <c r="Q746" s="355"/>
      <c r="R746" s="355"/>
      <c r="S746" s="355"/>
      <c r="T746" s="355"/>
      <c r="U746" s="355"/>
      <c r="V746" s="355"/>
      <c r="W746" s="355"/>
      <c r="X746" s="348"/>
      <c r="Y746" s="348"/>
      <c r="Z746" s="353"/>
      <c r="AA746" s="354"/>
      <c r="AB746" s="348"/>
    </row>
    <row r="747" spans="4:28" x14ac:dyDescent="0.25">
      <c r="D747" s="355"/>
      <c r="E747" s="355"/>
      <c r="F747" s="356"/>
      <c r="G747" s="355"/>
      <c r="H747" s="355"/>
      <c r="K747" s="355"/>
      <c r="L747" s="355"/>
      <c r="N747" s="355"/>
      <c r="O747" s="355"/>
      <c r="P747" s="355"/>
      <c r="Q747" s="355"/>
      <c r="R747" s="355"/>
      <c r="S747" s="355"/>
      <c r="T747" s="355"/>
      <c r="U747" s="355"/>
      <c r="V747" s="355"/>
      <c r="W747" s="355"/>
      <c r="X747" s="348"/>
      <c r="Y747" s="348"/>
      <c r="Z747" s="353"/>
      <c r="AA747" s="354"/>
      <c r="AB747" s="348"/>
    </row>
    <row r="748" spans="4:28" x14ac:dyDescent="0.25">
      <c r="D748" s="355"/>
      <c r="E748" s="355"/>
      <c r="F748" s="356"/>
      <c r="G748" s="355"/>
      <c r="H748" s="355"/>
      <c r="K748" s="355"/>
      <c r="L748" s="355"/>
      <c r="N748" s="355"/>
      <c r="O748" s="355"/>
      <c r="P748" s="355"/>
      <c r="Q748" s="355"/>
      <c r="R748" s="355"/>
      <c r="S748" s="355"/>
      <c r="T748" s="355"/>
      <c r="U748" s="355"/>
      <c r="V748" s="355"/>
      <c r="W748" s="355"/>
      <c r="X748" s="348"/>
      <c r="Y748" s="348"/>
      <c r="Z748" s="353"/>
      <c r="AA748" s="354"/>
      <c r="AB748" s="348"/>
    </row>
    <row r="749" spans="4:28" x14ac:dyDescent="0.25">
      <c r="D749" s="355"/>
      <c r="E749" s="355"/>
      <c r="F749" s="356"/>
      <c r="G749" s="355"/>
      <c r="H749" s="355"/>
      <c r="K749" s="355"/>
      <c r="L749" s="355"/>
      <c r="N749" s="355"/>
      <c r="O749" s="355"/>
      <c r="P749" s="355"/>
      <c r="Q749" s="355"/>
      <c r="R749" s="355"/>
      <c r="S749" s="355"/>
      <c r="T749" s="355"/>
      <c r="U749" s="355"/>
      <c r="V749" s="355"/>
      <c r="W749" s="355"/>
      <c r="X749" s="348"/>
      <c r="Y749" s="348"/>
      <c r="Z749" s="353"/>
      <c r="AA749" s="354"/>
      <c r="AB749" s="348"/>
    </row>
    <row r="750" spans="4:28" x14ac:dyDescent="0.25">
      <c r="D750" s="355"/>
      <c r="E750" s="355"/>
      <c r="F750" s="356"/>
      <c r="G750" s="355"/>
      <c r="H750" s="355"/>
      <c r="K750" s="355"/>
      <c r="L750" s="355"/>
      <c r="N750" s="355"/>
      <c r="O750" s="355"/>
      <c r="P750" s="355"/>
      <c r="Q750" s="355"/>
      <c r="R750" s="355"/>
      <c r="S750" s="355"/>
      <c r="T750" s="355"/>
      <c r="U750" s="355"/>
      <c r="V750" s="355"/>
      <c r="W750" s="355"/>
      <c r="X750" s="348"/>
      <c r="Y750" s="348"/>
      <c r="Z750" s="353"/>
      <c r="AA750" s="354"/>
      <c r="AB750" s="348"/>
    </row>
    <row r="751" spans="4:28" x14ac:dyDescent="0.25">
      <c r="D751" s="355"/>
      <c r="E751" s="355"/>
      <c r="F751" s="356"/>
      <c r="G751" s="355"/>
      <c r="H751" s="355"/>
      <c r="K751" s="355"/>
      <c r="L751" s="355"/>
      <c r="N751" s="355"/>
      <c r="O751" s="355"/>
      <c r="P751" s="355"/>
      <c r="Q751" s="355"/>
      <c r="R751" s="355"/>
      <c r="S751" s="355"/>
      <c r="T751" s="355"/>
      <c r="U751" s="355"/>
      <c r="V751" s="355"/>
      <c r="W751" s="355"/>
      <c r="X751" s="348"/>
      <c r="Y751" s="348"/>
      <c r="Z751" s="353"/>
      <c r="AA751" s="354"/>
      <c r="AB751" s="348"/>
    </row>
    <row r="752" spans="4:28" x14ac:dyDescent="0.25">
      <c r="D752" s="355"/>
      <c r="E752" s="355"/>
      <c r="F752" s="356"/>
      <c r="G752" s="355"/>
      <c r="H752" s="355"/>
      <c r="K752" s="355"/>
      <c r="L752" s="355"/>
      <c r="N752" s="355"/>
      <c r="O752" s="355"/>
      <c r="P752" s="355"/>
      <c r="Q752" s="355"/>
      <c r="R752" s="355"/>
      <c r="S752" s="355"/>
      <c r="T752" s="355"/>
      <c r="U752" s="355"/>
      <c r="V752" s="355"/>
      <c r="W752" s="355"/>
      <c r="X752" s="348"/>
      <c r="Y752" s="348"/>
      <c r="Z752" s="353"/>
      <c r="AA752" s="354"/>
      <c r="AB752" s="348"/>
    </row>
    <row r="753" spans="4:28" x14ac:dyDescent="0.25">
      <c r="D753" s="355"/>
      <c r="E753" s="355"/>
      <c r="F753" s="356"/>
      <c r="G753" s="355"/>
      <c r="H753" s="355"/>
      <c r="K753" s="355"/>
      <c r="L753" s="355"/>
      <c r="N753" s="355"/>
      <c r="O753" s="355"/>
      <c r="P753" s="355"/>
      <c r="Q753" s="355"/>
      <c r="R753" s="355"/>
      <c r="S753" s="355"/>
      <c r="T753" s="355"/>
      <c r="U753" s="355"/>
      <c r="V753" s="355"/>
      <c r="W753" s="355"/>
      <c r="X753" s="348"/>
      <c r="Y753" s="348"/>
      <c r="Z753" s="353"/>
      <c r="AA753" s="354"/>
      <c r="AB753" s="348"/>
    </row>
    <row r="754" spans="4:28" x14ac:dyDescent="0.25">
      <c r="D754" s="355"/>
      <c r="E754" s="355"/>
      <c r="F754" s="356"/>
      <c r="G754" s="355"/>
      <c r="H754" s="355"/>
      <c r="K754" s="355"/>
      <c r="L754" s="355"/>
      <c r="N754" s="355"/>
      <c r="O754" s="355"/>
      <c r="P754" s="355"/>
      <c r="Q754" s="355"/>
      <c r="R754" s="355"/>
      <c r="S754" s="355"/>
      <c r="T754" s="355"/>
      <c r="U754" s="355"/>
      <c r="V754" s="355"/>
      <c r="W754" s="355"/>
      <c r="X754" s="348"/>
      <c r="Y754" s="348"/>
      <c r="Z754" s="353"/>
      <c r="AA754" s="354"/>
      <c r="AB754" s="348"/>
    </row>
    <row r="755" spans="4:28" x14ac:dyDescent="0.25">
      <c r="D755" s="355"/>
      <c r="E755" s="355"/>
      <c r="F755" s="356"/>
      <c r="G755" s="355"/>
      <c r="H755" s="355"/>
      <c r="K755" s="355"/>
      <c r="L755" s="355"/>
      <c r="N755" s="355"/>
      <c r="O755" s="355"/>
      <c r="P755" s="355"/>
      <c r="Q755" s="355"/>
      <c r="R755" s="355"/>
      <c r="S755" s="355"/>
      <c r="T755" s="355"/>
      <c r="U755" s="355"/>
      <c r="V755" s="355"/>
      <c r="W755" s="355"/>
      <c r="X755" s="348"/>
      <c r="Y755" s="348"/>
      <c r="Z755" s="353"/>
      <c r="AA755" s="354"/>
      <c r="AB755" s="348"/>
    </row>
    <row r="756" spans="4:28" x14ac:dyDescent="0.25">
      <c r="D756" s="355"/>
      <c r="E756" s="355"/>
      <c r="F756" s="356"/>
      <c r="G756" s="355"/>
      <c r="H756" s="355"/>
      <c r="K756" s="355"/>
      <c r="L756" s="355"/>
      <c r="N756" s="355"/>
      <c r="O756" s="355"/>
      <c r="P756" s="355"/>
      <c r="Q756" s="355"/>
      <c r="R756" s="355"/>
      <c r="S756" s="355"/>
      <c r="T756" s="355"/>
      <c r="U756" s="355"/>
      <c r="V756" s="355"/>
      <c r="W756" s="355"/>
      <c r="X756" s="348"/>
      <c r="Y756" s="348"/>
      <c r="Z756" s="353"/>
      <c r="AA756" s="354"/>
      <c r="AB756" s="348"/>
    </row>
    <row r="757" spans="4:28" x14ac:dyDescent="0.25">
      <c r="D757" s="355"/>
      <c r="E757" s="355"/>
      <c r="F757" s="356"/>
      <c r="G757" s="355"/>
      <c r="H757" s="355"/>
      <c r="K757" s="355"/>
      <c r="L757" s="355"/>
      <c r="N757" s="355"/>
      <c r="O757" s="355"/>
      <c r="P757" s="355"/>
      <c r="Q757" s="355"/>
      <c r="R757" s="355"/>
      <c r="S757" s="355"/>
      <c r="T757" s="355"/>
      <c r="U757" s="355"/>
      <c r="V757" s="355"/>
      <c r="W757" s="355"/>
      <c r="X757" s="348"/>
      <c r="Y757" s="348"/>
      <c r="Z757" s="353"/>
      <c r="AA757" s="354"/>
      <c r="AB757" s="348"/>
    </row>
    <row r="758" spans="4:28" x14ac:dyDescent="0.25">
      <c r="D758" s="355"/>
      <c r="E758" s="355"/>
      <c r="F758" s="356"/>
      <c r="G758" s="355"/>
      <c r="H758" s="355"/>
      <c r="K758" s="355"/>
      <c r="L758" s="355"/>
      <c r="N758" s="355"/>
      <c r="O758" s="355"/>
      <c r="P758" s="355"/>
      <c r="Q758" s="355"/>
      <c r="R758" s="355"/>
      <c r="S758" s="355"/>
      <c r="T758" s="355"/>
      <c r="U758" s="355"/>
      <c r="V758" s="355"/>
      <c r="W758" s="355"/>
      <c r="X758" s="348"/>
      <c r="Y758" s="348"/>
      <c r="Z758" s="353"/>
      <c r="AA758" s="354"/>
      <c r="AB758" s="348"/>
    </row>
    <row r="759" spans="4:28" x14ac:dyDescent="0.25">
      <c r="D759" s="355"/>
      <c r="E759" s="355"/>
      <c r="F759" s="356"/>
      <c r="G759" s="355"/>
      <c r="H759" s="355"/>
      <c r="K759" s="355"/>
      <c r="L759" s="355"/>
      <c r="N759" s="355"/>
      <c r="O759" s="355"/>
      <c r="P759" s="355"/>
      <c r="Q759" s="355"/>
      <c r="R759" s="355"/>
      <c r="S759" s="355"/>
      <c r="T759" s="355"/>
      <c r="U759" s="355"/>
      <c r="V759" s="355"/>
      <c r="W759" s="355"/>
      <c r="X759" s="348"/>
      <c r="Y759" s="348"/>
      <c r="Z759" s="353"/>
      <c r="AA759" s="354"/>
      <c r="AB759" s="348"/>
    </row>
    <row r="760" spans="4:28" x14ac:dyDescent="0.25">
      <c r="D760" s="355"/>
      <c r="E760" s="355"/>
      <c r="F760" s="356"/>
      <c r="G760" s="355"/>
      <c r="H760" s="355"/>
      <c r="K760" s="355"/>
      <c r="L760" s="355"/>
      <c r="N760" s="355"/>
      <c r="O760" s="355"/>
      <c r="P760" s="355"/>
      <c r="Q760" s="355"/>
      <c r="R760" s="355"/>
      <c r="S760" s="355"/>
      <c r="T760" s="355"/>
      <c r="U760" s="355"/>
      <c r="V760" s="355"/>
      <c r="W760" s="355"/>
      <c r="X760" s="348"/>
      <c r="Y760" s="348"/>
      <c r="Z760" s="353"/>
      <c r="AA760" s="354"/>
      <c r="AB760" s="348"/>
    </row>
    <row r="761" spans="4:28" x14ac:dyDescent="0.25">
      <c r="D761" s="355"/>
      <c r="E761" s="355"/>
      <c r="F761" s="356"/>
      <c r="G761" s="355"/>
      <c r="H761" s="355"/>
      <c r="K761" s="355"/>
      <c r="L761" s="355"/>
      <c r="N761" s="355"/>
      <c r="O761" s="355"/>
      <c r="P761" s="355"/>
      <c r="Q761" s="355"/>
      <c r="R761" s="355"/>
      <c r="S761" s="355"/>
      <c r="T761" s="355"/>
      <c r="U761" s="355"/>
      <c r="V761" s="355"/>
      <c r="W761" s="355"/>
      <c r="X761" s="348"/>
      <c r="Y761" s="348"/>
      <c r="Z761" s="353"/>
      <c r="AA761" s="354"/>
      <c r="AB761" s="348"/>
    </row>
    <row r="762" spans="4:28" x14ac:dyDescent="0.25">
      <c r="D762" s="355"/>
      <c r="E762" s="355"/>
      <c r="F762" s="356"/>
      <c r="G762" s="355"/>
      <c r="H762" s="355"/>
      <c r="K762" s="355"/>
      <c r="L762" s="355"/>
      <c r="N762" s="355"/>
      <c r="O762" s="355"/>
      <c r="P762" s="355"/>
      <c r="Q762" s="355"/>
      <c r="R762" s="355"/>
      <c r="S762" s="355"/>
      <c r="T762" s="355"/>
      <c r="U762" s="355"/>
      <c r="V762" s="355"/>
      <c r="W762" s="355"/>
      <c r="X762" s="348"/>
      <c r="Y762" s="348"/>
      <c r="Z762" s="353"/>
      <c r="AA762" s="354"/>
      <c r="AB762" s="348"/>
    </row>
    <row r="763" spans="4:28" x14ac:dyDescent="0.25">
      <c r="D763" s="355"/>
      <c r="E763" s="355"/>
      <c r="F763" s="356"/>
      <c r="G763" s="355"/>
      <c r="H763" s="355"/>
      <c r="K763" s="355"/>
      <c r="L763" s="355"/>
      <c r="N763" s="355"/>
      <c r="O763" s="355"/>
      <c r="P763" s="355"/>
      <c r="Q763" s="355"/>
      <c r="R763" s="355"/>
      <c r="S763" s="355"/>
      <c r="T763" s="355"/>
      <c r="U763" s="355"/>
      <c r="V763" s="355"/>
      <c r="W763" s="355"/>
      <c r="X763" s="348"/>
      <c r="Y763" s="348"/>
      <c r="Z763" s="353"/>
      <c r="AA763" s="354"/>
      <c r="AB763" s="348"/>
    </row>
    <row r="764" spans="4:28" x14ac:dyDescent="0.25">
      <c r="D764" s="355"/>
      <c r="E764" s="355"/>
      <c r="F764" s="356"/>
      <c r="G764" s="355"/>
      <c r="H764" s="355"/>
      <c r="K764" s="355"/>
      <c r="L764" s="355"/>
      <c r="N764" s="355"/>
      <c r="O764" s="355"/>
      <c r="P764" s="355"/>
      <c r="Q764" s="355"/>
      <c r="R764" s="355"/>
      <c r="S764" s="355"/>
      <c r="T764" s="355"/>
      <c r="U764" s="355"/>
      <c r="V764" s="355"/>
      <c r="W764" s="355"/>
      <c r="X764" s="348"/>
      <c r="Y764" s="348"/>
      <c r="Z764" s="353"/>
      <c r="AA764" s="354"/>
      <c r="AB764" s="348"/>
    </row>
    <row r="765" spans="4:28" x14ac:dyDescent="0.25">
      <c r="D765" s="355"/>
      <c r="E765" s="355"/>
      <c r="F765" s="356"/>
      <c r="G765" s="355"/>
      <c r="H765" s="355"/>
      <c r="K765" s="355"/>
      <c r="L765" s="355"/>
      <c r="N765" s="355"/>
      <c r="O765" s="355"/>
      <c r="P765" s="355"/>
      <c r="Q765" s="355"/>
      <c r="R765" s="355"/>
      <c r="S765" s="355"/>
      <c r="T765" s="355"/>
      <c r="U765" s="355"/>
      <c r="V765" s="355"/>
      <c r="W765" s="355"/>
      <c r="X765" s="348"/>
      <c r="Y765" s="348"/>
      <c r="Z765" s="353"/>
      <c r="AA765" s="354"/>
      <c r="AB765" s="348"/>
    </row>
    <row r="766" spans="4:28" x14ac:dyDescent="0.25">
      <c r="D766" s="355"/>
      <c r="E766" s="355"/>
      <c r="F766" s="356"/>
      <c r="G766" s="355"/>
      <c r="H766" s="355"/>
      <c r="K766" s="355"/>
      <c r="L766" s="355"/>
      <c r="N766" s="355"/>
      <c r="O766" s="355"/>
      <c r="P766" s="355"/>
      <c r="Q766" s="355"/>
      <c r="R766" s="355"/>
      <c r="S766" s="355"/>
      <c r="T766" s="355"/>
      <c r="U766" s="355"/>
      <c r="V766" s="355"/>
      <c r="W766" s="355"/>
      <c r="X766" s="348"/>
      <c r="Y766" s="348"/>
      <c r="Z766" s="353"/>
      <c r="AA766" s="354"/>
      <c r="AB766" s="348"/>
    </row>
    <row r="767" spans="4:28" x14ac:dyDescent="0.25">
      <c r="D767" s="355"/>
      <c r="E767" s="355"/>
      <c r="F767" s="356"/>
      <c r="G767" s="355"/>
      <c r="H767" s="355"/>
      <c r="K767" s="355"/>
      <c r="L767" s="355"/>
      <c r="N767" s="355"/>
      <c r="O767" s="355"/>
      <c r="P767" s="355"/>
      <c r="Q767" s="355"/>
      <c r="R767" s="355"/>
      <c r="S767" s="355"/>
      <c r="T767" s="355"/>
      <c r="U767" s="355"/>
      <c r="V767" s="355"/>
      <c r="W767" s="355"/>
      <c r="X767" s="348"/>
      <c r="Y767" s="348"/>
      <c r="Z767" s="353"/>
      <c r="AA767" s="354"/>
      <c r="AB767" s="348"/>
    </row>
    <row r="768" spans="4:28" x14ac:dyDescent="0.25">
      <c r="D768" s="355"/>
      <c r="E768" s="355"/>
      <c r="F768" s="356"/>
      <c r="G768" s="355"/>
      <c r="H768" s="355"/>
      <c r="K768" s="355"/>
      <c r="L768" s="355"/>
      <c r="N768" s="355"/>
      <c r="O768" s="355"/>
      <c r="P768" s="355"/>
      <c r="Q768" s="355"/>
      <c r="R768" s="355"/>
      <c r="S768" s="355"/>
      <c r="T768" s="355"/>
      <c r="U768" s="355"/>
      <c r="V768" s="355"/>
      <c r="W768" s="355"/>
      <c r="X768" s="348"/>
      <c r="Y768" s="348"/>
      <c r="Z768" s="353"/>
      <c r="AA768" s="354"/>
      <c r="AB768" s="348"/>
    </row>
    <row r="769" spans="4:28" x14ac:dyDescent="0.25">
      <c r="D769" s="355"/>
      <c r="E769" s="355"/>
      <c r="F769" s="356"/>
      <c r="G769" s="355"/>
      <c r="H769" s="355"/>
      <c r="K769" s="355"/>
      <c r="L769" s="355"/>
      <c r="N769" s="355"/>
      <c r="O769" s="355"/>
      <c r="P769" s="355"/>
      <c r="Q769" s="355"/>
      <c r="R769" s="355"/>
      <c r="S769" s="355"/>
      <c r="T769" s="355"/>
      <c r="U769" s="355"/>
      <c r="V769" s="355"/>
      <c r="W769" s="355"/>
      <c r="X769" s="348"/>
      <c r="Y769" s="348"/>
      <c r="Z769" s="353"/>
      <c r="AA769" s="354"/>
      <c r="AB769" s="348"/>
    </row>
    <row r="770" spans="4:28" x14ac:dyDescent="0.25">
      <c r="D770" s="355"/>
      <c r="E770" s="355"/>
      <c r="F770" s="356"/>
      <c r="G770" s="355"/>
      <c r="H770" s="355"/>
      <c r="K770" s="355"/>
      <c r="L770" s="355"/>
      <c r="N770" s="355"/>
      <c r="O770" s="355"/>
      <c r="P770" s="355"/>
      <c r="Q770" s="355"/>
      <c r="R770" s="355"/>
      <c r="S770" s="355"/>
      <c r="T770" s="355"/>
      <c r="U770" s="355"/>
      <c r="V770" s="355"/>
      <c r="W770" s="355"/>
      <c r="X770" s="348"/>
      <c r="Y770" s="348"/>
      <c r="Z770" s="353"/>
      <c r="AA770" s="354"/>
      <c r="AB770" s="348"/>
    </row>
    <row r="771" spans="4:28" x14ac:dyDescent="0.25">
      <c r="D771" s="355"/>
      <c r="E771" s="355"/>
      <c r="F771" s="356"/>
      <c r="G771" s="355"/>
      <c r="H771" s="355"/>
      <c r="K771" s="355"/>
      <c r="L771" s="355"/>
      <c r="N771" s="355"/>
      <c r="O771" s="355"/>
      <c r="P771" s="355"/>
      <c r="Q771" s="355"/>
      <c r="R771" s="355"/>
      <c r="S771" s="355"/>
      <c r="T771" s="355"/>
      <c r="U771" s="355"/>
      <c r="V771" s="355"/>
      <c r="W771" s="355"/>
      <c r="X771" s="348"/>
      <c r="Y771" s="348"/>
      <c r="Z771" s="353"/>
      <c r="AA771" s="354"/>
      <c r="AB771" s="348"/>
    </row>
    <row r="772" spans="4:28" x14ac:dyDescent="0.25">
      <c r="D772" s="355"/>
      <c r="E772" s="355"/>
      <c r="F772" s="356"/>
      <c r="G772" s="355"/>
      <c r="H772" s="355"/>
      <c r="K772" s="355"/>
      <c r="L772" s="355"/>
      <c r="N772" s="355"/>
      <c r="O772" s="355"/>
      <c r="P772" s="355"/>
      <c r="Q772" s="355"/>
      <c r="R772" s="355"/>
      <c r="S772" s="355"/>
      <c r="T772" s="355"/>
      <c r="U772" s="355"/>
      <c r="V772" s="355"/>
      <c r="W772" s="355"/>
      <c r="X772" s="348"/>
      <c r="Y772" s="348"/>
      <c r="Z772" s="353"/>
      <c r="AA772" s="354"/>
      <c r="AB772" s="348"/>
    </row>
    <row r="773" spans="4:28" x14ac:dyDescent="0.25">
      <c r="D773" s="355"/>
      <c r="E773" s="355"/>
      <c r="F773" s="356"/>
      <c r="G773" s="355"/>
      <c r="H773" s="355"/>
      <c r="K773" s="355"/>
      <c r="L773" s="355"/>
      <c r="N773" s="355"/>
      <c r="O773" s="355"/>
      <c r="P773" s="355"/>
      <c r="Q773" s="355"/>
      <c r="R773" s="355"/>
      <c r="S773" s="355"/>
      <c r="T773" s="355"/>
      <c r="U773" s="355"/>
      <c r="V773" s="355"/>
      <c r="W773" s="355"/>
      <c r="X773" s="348"/>
      <c r="Y773" s="348"/>
      <c r="Z773" s="353"/>
      <c r="AA773" s="354"/>
      <c r="AB773" s="348"/>
    </row>
    <row r="774" spans="4:28" x14ac:dyDescent="0.25">
      <c r="D774" s="355"/>
      <c r="E774" s="355"/>
      <c r="F774" s="356"/>
      <c r="G774" s="355"/>
      <c r="H774" s="355"/>
      <c r="K774" s="355"/>
      <c r="L774" s="355"/>
      <c r="N774" s="355"/>
      <c r="O774" s="355"/>
      <c r="P774" s="355"/>
      <c r="Q774" s="355"/>
      <c r="R774" s="355"/>
      <c r="S774" s="355"/>
      <c r="T774" s="355"/>
      <c r="U774" s="355"/>
      <c r="V774" s="355"/>
      <c r="W774" s="355"/>
      <c r="X774" s="348"/>
      <c r="Y774" s="348"/>
      <c r="Z774" s="353"/>
      <c r="AA774" s="354"/>
      <c r="AB774" s="348"/>
    </row>
    <row r="775" spans="4:28" x14ac:dyDescent="0.25">
      <c r="D775" s="355"/>
      <c r="E775" s="355"/>
      <c r="F775" s="356"/>
      <c r="G775" s="355"/>
      <c r="H775" s="355"/>
      <c r="K775" s="355"/>
      <c r="L775" s="355"/>
      <c r="N775" s="355"/>
      <c r="O775" s="355"/>
      <c r="P775" s="355"/>
      <c r="Q775" s="355"/>
      <c r="R775" s="355"/>
      <c r="S775" s="355"/>
      <c r="T775" s="355"/>
      <c r="U775" s="355"/>
      <c r="V775" s="355"/>
      <c r="W775" s="355"/>
      <c r="X775" s="348"/>
      <c r="Y775" s="348"/>
      <c r="Z775" s="353"/>
      <c r="AA775" s="354"/>
      <c r="AB775" s="348"/>
    </row>
    <row r="776" spans="4:28" x14ac:dyDescent="0.25">
      <c r="D776" s="355"/>
      <c r="E776" s="355"/>
      <c r="F776" s="356"/>
      <c r="G776" s="355"/>
      <c r="H776" s="355"/>
      <c r="K776" s="355"/>
      <c r="L776" s="355"/>
      <c r="N776" s="355"/>
      <c r="O776" s="355"/>
      <c r="P776" s="355"/>
      <c r="Q776" s="355"/>
      <c r="R776" s="355"/>
      <c r="S776" s="355"/>
      <c r="T776" s="355"/>
      <c r="U776" s="355"/>
      <c r="V776" s="355"/>
      <c r="W776" s="355"/>
      <c r="X776" s="348"/>
      <c r="Y776" s="348"/>
      <c r="Z776" s="353"/>
      <c r="AA776" s="354"/>
      <c r="AB776" s="348"/>
    </row>
    <row r="777" spans="4:28" x14ac:dyDescent="0.25">
      <c r="D777" s="355"/>
      <c r="E777" s="355"/>
      <c r="F777" s="356"/>
      <c r="G777" s="355"/>
      <c r="H777" s="355"/>
      <c r="K777" s="355"/>
      <c r="L777" s="355"/>
      <c r="N777" s="355"/>
      <c r="O777" s="355"/>
      <c r="P777" s="355"/>
      <c r="Q777" s="355"/>
      <c r="R777" s="355"/>
      <c r="S777" s="355"/>
      <c r="T777" s="355"/>
      <c r="U777" s="355"/>
      <c r="V777" s="355"/>
      <c r="W777" s="355"/>
      <c r="X777" s="348"/>
      <c r="Y777" s="348"/>
      <c r="Z777" s="353"/>
      <c r="AA777" s="354"/>
      <c r="AB777" s="348"/>
    </row>
    <row r="778" spans="4:28" x14ac:dyDescent="0.25">
      <c r="D778" s="355"/>
      <c r="E778" s="355"/>
      <c r="F778" s="356"/>
      <c r="G778" s="355"/>
      <c r="H778" s="355"/>
      <c r="K778" s="355"/>
      <c r="L778" s="355"/>
      <c r="N778" s="355"/>
      <c r="O778" s="355"/>
      <c r="P778" s="355"/>
      <c r="Q778" s="355"/>
      <c r="R778" s="355"/>
      <c r="S778" s="355"/>
      <c r="T778" s="355"/>
      <c r="U778" s="355"/>
      <c r="V778" s="355"/>
      <c r="W778" s="355"/>
      <c r="X778" s="348"/>
      <c r="Y778" s="348"/>
      <c r="Z778" s="353"/>
      <c r="AA778" s="354"/>
      <c r="AB778" s="348"/>
    </row>
    <row r="779" spans="4:28" x14ac:dyDescent="0.25">
      <c r="D779" s="355"/>
      <c r="E779" s="355"/>
      <c r="F779" s="356"/>
      <c r="G779" s="355"/>
      <c r="H779" s="355"/>
      <c r="K779" s="355"/>
      <c r="L779" s="355"/>
      <c r="N779" s="355"/>
      <c r="O779" s="355"/>
      <c r="P779" s="355"/>
      <c r="Q779" s="355"/>
      <c r="R779" s="355"/>
      <c r="S779" s="355"/>
      <c r="T779" s="355"/>
      <c r="U779" s="355"/>
      <c r="V779" s="355"/>
      <c r="W779" s="355"/>
      <c r="X779" s="348"/>
      <c r="Y779" s="348"/>
      <c r="Z779" s="353"/>
      <c r="AA779" s="354"/>
      <c r="AB779" s="348"/>
    </row>
    <row r="780" spans="4:28" x14ac:dyDescent="0.25">
      <c r="D780" s="355"/>
      <c r="E780" s="355"/>
      <c r="F780" s="356"/>
      <c r="G780" s="355"/>
      <c r="H780" s="355"/>
      <c r="K780" s="355"/>
      <c r="L780" s="355"/>
      <c r="N780" s="355"/>
      <c r="O780" s="355"/>
      <c r="P780" s="355"/>
      <c r="Q780" s="355"/>
      <c r="R780" s="355"/>
      <c r="S780" s="355"/>
      <c r="T780" s="355"/>
      <c r="U780" s="355"/>
      <c r="V780" s="355"/>
      <c r="W780" s="355"/>
      <c r="X780" s="348"/>
      <c r="Y780" s="348"/>
      <c r="Z780" s="353"/>
      <c r="AA780" s="354"/>
      <c r="AB780" s="348"/>
    </row>
    <row r="781" spans="4:28" x14ac:dyDescent="0.25">
      <c r="D781" s="355"/>
      <c r="E781" s="355"/>
      <c r="F781" s="356"/>
      <c r="G781" s="355"/>
      <c r="H781" s="355"/>
      <c r="K781" s="355"/>
      <c r="L781" s="355"/>
      <c r="N781" s="355"/>
      <c r="O781" s="355"/>
      <c r="P781" s="355"/>
      <c r="Q781" s="355"/>
      <c r="R781" s="355"/>
      <c r="S781" s="355"/>
      <c r="T781" s="355"/>
      <c r="U781" s="355"/>
      <c r="V781" s="355"/>
      <c r="W781" s="355"/>
      <c r="X781" s="348"/>
      <c r="Y781" s="348"/>
      <c r="Z781" s="353"/>
      <c r="AA781" s="354"/>
      <c r="AB781" s="348"/>
    </row>
    <row r="782" spans="4:28" x14ac:dyDescent="0.25">
      <c r="D782" s="355"/>
      <c r="E782" s="355"/>
      <c r="F782" s="356"/>
      <c r="G782" s="355"/>
      <c r="H782" s="355"/>
      <c r="K782" s="355"/>
      <c r="L782" s="355"/>
      <c r="N782" s="355"/>
      <c r="O782" s="355"/>
      <c r="P782" s="355"/>
      <c r="Q782" s="355"/>
      <c r="R782" s="355"/>
      <c r="S782" s="355"/>
      <c r="T782" s="355"/>
      <c r="U782" s="355"/>
      <c r="V782" s="355"/>
      <c r="W782" s="355"/>
      <c r="X782" s="348"/>
      <c r="Y782" s="348"/>
      <c r="Z782" s="353"/>
      <c r="AA782" s="354"/>
      <c r="AB782" s="348"/>
    </row>
    <row r="783" spans="4:28" x14ac:dyDescent="0.25">
      <c r="D783" s="355"/>
      <c r="E783" s="355"/>
      <c r="F783" s="356"/>
      <c r="G783" s="355"/>
      <c r="H783" s="355"/>
      <c r="K783" s="355"/>
      <c r="L783" s="355"/>
      <c r="N783" s="355"/>
      <c r="O783" s="355"/>
      <c r="P783" s="355"/>
      <c r="Q783" s="355"/>
      <c r="R783" s="355"/>
      <c r="S783" s="355"/>
      <c r="T783" s="355"/>
      <c r="U783" s="355"/>
      <c r="V783" s="355"/>
      <c r="W783" s="355"/>
      <c r="X783" s="348"/>
      <c r="Y783" s="348"/>
      <c r="Z783" s="353"/>
      <c r="AA783" s="354"/>
      <c r="AB783" s="348"/>
    </row>
    <row r="784" spans="4:28" x14ac:dyDescent="0.25">
      <c r="D784" s="355"/>
      <c r="E784" s="355"/>
      <c r="F784" s="356"/>
      <c r="G784" s="355"/>
      <c r="H784" s="355"/>
      <c r="K784" s="355"/>
      <c r="L784" s="355"/>
      <c r="N784" s="355"/>
      <c r="O784" s="355"/>
      <c r="P784" s="355"/>
      <c r="Q784" s="355"/>
      <c r="R784" s="355"/>
      <c r="S784" s="355"/>
      <c r="T784" s="355"/>
      <c r="U784" s="355"/>
      <c r="V784" s="355"/>
      <c r="W784" s="355"/>
      <c r="X784" s="348"/>
      <c r="Y784" s="348"/>
      <c r="Z784" s="353"/>
      <c r="AA784" s="354"/>
      <c r="AB784" s="348"/>
    </row>
    <row r="785" spans="4:28" x14ac:dyDescent="0.25">
      <c r="D785" s="355"/>
      <c r="E785" s="355"/>
      <c r="F785" s="356"/>
      <c r="G785" s="355"/>
      <c r="H785" s="355"/>
      <c r="K785" s="355"/>
      <c r="L785" s="355"/>
      <c r="N785" s="355"/>
      <c r="O785" s="355"/>
      <c r="P785" s="355"/>
      <c r="Q785" s="355"/>
      <c r="R785" s="355"/>
      <c r="S785" s="355"/>
      <c r="T785" s="355"/>
      <c r="U785" s="355"/>
      <c r="V785" s="355"/>
      <c r="W785" s="355"/>
      <c r="X785" s="348"/>
      <c r="Y785" s="348"/>
      <c r="Z785" s="353"/>
      <c r="AA785" s="354"/>
      <c r="AB785" s="348"/>
    </row>
    <row r="786" spans="4:28" x14ac:dyDescent="0.25">
      <c r="D786" s="355"/>
      <c r="E786" s="355"/>
      <c r="F786" s="356"/>
      <c r="G786" s="355"/>
      <c r="H786" s="355"/>
      <c r="K786" s="355"/>
      <c r="L786" s="355"/>
      <c r="N786" s="355"/>
      <c r="O786" s="355"/>
      <c r="P786" s="355"/>
      <c r="Q786" s="355"/>
      <c r="R786" s="355"/>
      <c r="S786" s="355"/>
      <c r="T786" s="355"/>
      <c r="U786" s="355"/>
      <c r="V786" s="355"/>
      <c r="W786" s="355"/>
      <c r="X786" s="348"/>
      <c r="Y786" s="348"/>
      <c r="Z786" s="353"/>
      <c r="AA786" s="354"/>
      <c r="AB786" s="348"/>
    </row>
    <row r="787" spans="4:28" x14ac:dyDescent="0.25">
      <c r="D787" s="355"/>
      <c r="E787" s="355"/>
      <c r="F787" s="356"/>
      <c r="G787" s="355"/>
      <c r="H787" s="355"/>
      <c r="K787" s="355"/>
      <c r="L787" s="355"/>
      <c r="N787" s="355"/>
      <c r="O787" s="355"/>
      <c r="P787" s="355"/>
      <c r="Q787" s="355"/>
      <c r="R787" s="355"/>
      <c r="S787" s="355"/>
      <c r="T787" s="355"/>
      <c r="U787" s="355"/>
      <c r="V787" s="355"/>
      <c r="W787" s="355"/>
      <c r="X787" s="348"/>
      <c r="Y787" s="348"/>
      <c r="Z787" s="353"/>
      <c r="AA787" s="354"/>
      <c r="AB787" s="348"/>
    </row>
    <row r="788" spans="4:28" x14ac:dyDescent="0.25">
      <c r="D788" s="355"/>
      <c r="E788" s="355"/>
      <c r="F788" s="356"/>
      <c r="G788" s="355"/>
      <c r="H788" s="355"/>
      <c r="K788" s="355"/>
      <c r="L788" s="355"/>
      <c r="N788" s="355"/>
      <c r="O788" s="355"/>
      <c r="P788" s="355"/>
      <c r="Q788" s="355"/>
      <c r="R788" s="355"/>
      <c r="S788" s="355"/>
      <c r="T788" s="355"/>
      <c r="U788" s="355"/>
      <c r="V788" s="355"/>
      <c r="W788" s="355"/>
      <c r="X788" s="348"/>
      <c r="Y788" s="348"/>
      <c r="Z788" s="353"/>
      <c r="AA788" s="354"/>
      <c r="AB788" s="348"/>
    </row>
    <row r="789" spans="4:28" x14ac:dyDescent="0.25">
      <c r="D789" s="355"/>
      <c r="E789" s="355"/>
      <c r="F789" s="356"/>
      <c r="G789" s="355"/>
      <c r="H789" s="355"/>
      <c r="K789" s="355"/>
      <c r="L789" s="355"/>
      <c r="N789" s="355"/>
      <c r="O789" s="355"/>
      <c r="P789" s="355"/>
      <c r="Q789" s="355"/>
      <c r="R789" s="355"/>
      <c r="S789" s="355"/>
      <c r="T789" s="355"/>
      <c r="U789" s="355"/>
      <c r="V789" s="355"/>
      <c r="W789" s="355"/>
      <c r="X789" s="348"/>
      <c r="Y789" s="348"/>
      <c r="Z789" s="353"/>
      <c r="AA789" s="354"/>
      <c r="AB789" s="348"/>
    </row>
    <row r="790" spans="4:28" x14ac:dyDescent="0.25">
      <c r="D790" s="355"/>
      <c r="E790" s="355"/>
      <c r="F790" s="356"/>
      <c r="G790" s="355"/>
      <c r="H790" s="355"/>
      <c r="K790" s="355"/>
      <c r="L790" s="355"/>
      <c r="N790" s="355"/>
      <c r="O790" s="355"/>
      <c r="P790" s="355"/>
      <c r="Q790" s="355"/>
      <c r="R790" s="355"/>
      <c r="S790" s="355"/>
      <c r="T790" s="355"/>
      <c r="U790" s="355"/>
      <c r="V790" s="355"/>
      <c r="W790" s="355"/>
      <c r="X790" s="348"/>
      <c r="Y790" s="348"/>
      <c r="Z790" s="353"/>
      <c r="AA790" s="354"/>
      <c r="AB790" s="348"/>
    </row>
    <row r="791" spans="4:28" x14ac:dyDescent="0.25">
      <c r="D791" s="355"/>
      <c r="E791" s="355"/>
      <c r="F791" s="356"/>
      <c r="G791" s="355"/>
      <c r="H791" s="355"/>
      <c r="K791" s="355"/>
      <c r="L791" s="355"/>
      <c r="N791" s="355"/>
      <c r="O791" s="355"/>
      <c r="P791" s="355"/>
      <c r="Q791" s="355"/>
      <c r="R791" s="355"/>
      <c r="S791" s="355"/>
      <c r="T791" s="355"/>
      <c r="U791" s="355"/>
      <c r="V791" s="355"/>
      <c r="W791" s="355"/>
      <c r="X791" s="348"/>
      <c r="Y791" s="348"/>
      <c r="Z791" s="353"/>
      <c r="AA791" s="354"/>
      <c r="AB791" s="348"/>
    </row>
    <row r="792" spans="4:28" x14ac:dyDescent="0.25">
      <c r="D792" s="355"/>
      <c r="E792" s="355"/>
      <c r="F792" s="356"/>
      <c r="G792" s="355"/>
      <c r="H792" s="355"/>
      <c r="K792" s="355"/>
      <c r="L792" s="355"/>
      <c r="N792" s="355"/>
      <c r="O792" s="355"/>
      <c r="P792" s="355"/>
      <c r="Q792" s="355"/>
      <c r="R792" s="355"/>
      <c r="S792" s="355"/>
      <c r="T792" s="355"/>
      <c r="U792" s="355"/>
      <c r="V792" s="355"/>
      <c r="W792" s="355"/>
      <c r="X792" s="348"/>
      <c r="Y792" s="348"/>
      <c r="Z792" s="353"/>
      <c r="AA792" s="354"/>
      <c r="AB792" s="348"/>
    </row>
    <row r="793" spans="4:28" x14ac:dyDescent="0.25">
      <c r="D793" s="355"/>
      <c r="E793" s="355"/>
      <c r="F793" s="356"/>
      <c r="G793" s="355"/>
      <c r="H793" s="355"/>
      <c r="K793" s="355"/>
      <c r="L793" s="355"/>
      <c r="N793" s="355"/>
      <c r="O793" s="355"/>
      <c r="P793" s="355"/>
      <c r="Q793" s="355"/>
      <c r="R793" s="355"/>
      <c r="S793" s="355"/>
      <c r="T793" s="355"/>
      <c r="U793" s="355"/>
      <c r="V793" s="355"/>
      <c r="W793" s="355"/>
      <c r="X793" s="348"/>
      <c r="Y793" s="348"/>
      <c r="Z793" s="353"/>
      <c r="AA793" s="354"/>
      <c r="AB793" s="348"/>
    </row>
    <row r="794" spans="4:28" x14ac:dyDescent="0.25">
      <c r="D794" s="355"/>
      <c r="E794" s="355"/>
      <c r="F794" s="356"/>
      <c r="G794" s="355"/>
      <c r="H794" s="355"/>
      <c r="K794" s="355"/>
      <c r="L794" s="355"/>
      <c r="N794" s="355"/>
      <c r="O794" s="355"/>
      <c r="P794" s="355"/>
      <c r="Q794" s="355"/>
      <c r="R794" s="355"/>
      <c r="S794" s="355"/>
      <c r="T794" s="355"/>
      <c r="U794" s="355"/>
      <c r="V794" s="355"/>
      <c r="W794" s="355"/>
      <c r="X794" s="348"/>
      <c r="Y794" s="348"/>
      <c r="Z794" s="353"/>
      <c r="AA794" s="354"/>
      <c r="AB794" s="348"/>
    </row>
    <row r="795" spans="4:28" x14ac:dyDescent="0.25">
      <c r="D795" s="355"/>
      <c r="E795" s="355"/>
      <c r="F795" s="356"/>
      <c r="G795" s="355"/>
      <c r="H795" s="355"/>
      <c r="K795" s="355"/>
      <c r="L795" s="355"/>
      <c r="N795" s="355"/>
      <c r="O795" s="355"/>
      <c r="P795" s="355"/>
      <c r="Q795" s="355"/>
      <c r="R795" s="355"/>
      <c r="S795" s="355"/>
      <c r="T795" s="355"/>
      <c r="U795" s="355"/>
      <c r="V795" s="355"/>
      <c r="W795" s="355"/>
      <c r="X795" s="348"/>
      <c r="Y795" s="348"/>
      <c r="Z795" s="353"/>
      <c r="AA795" s="354"/>
      <c r="AB795" s="348"/>
    </row>
    <row r="796" spans="4:28" x14ac:dyDescent="0.25">
      <c r="D796" s="355"/>
      <c r="E796" s="355"/>
      <c r="F796" s="356"/>
      <c r="G796" s="355"/>
      <c r="H796" s="355"/>
      <c r="K796" s="355"/>
      <c r="L796" s="355"/>
      <c r="N796" s="355"/>
      <c r="O796" s="355"/>
      <c r="P796" s="355"/>
      <c r="Q796" s="355"/>
      <c r="R796" s="355"/>
      <c r="S796" s="355"/>
      <c r="T796" s="355"/>
      <c r="U796" s="355"/>
      <c r="V796" s="355"/>
      <c r="W796" s="355"/>
      <c r="X796" s="348"/>
      <c r="Y796" s="348"/>
      <c r="Z796" s="353"/>
      <c r="AA796" s="354"/>
      <c r="AB796" s="348"/>
    </row>
    <row r="797" spans="4:28" x14ac:dyDescent="0.25">
      <c r="D797" s="355"/>
      <c r="E797" s="355"/>
      <c r="F797" s="356"/>
      <c r="G797" s="355"/>
      <c r="H797" s="355"/>
      <c r="K797" s="355"/>
      <c r="L797" s="355"/>
      <c r="N797" s="355"/>
      <c r="O797" s="355"/>
      <c r="P797" s="355"/>
      <c r="Q797" s="355"/>
      <c r="R797" s="355"/>
      <c r="S797" s="355"/>
      <c r="T797" s="355"/>
      <c r="U797" s="355"/>
      <c r="V797" s="355"/>
      <c r="W797" s="355"/>
      <c r="X797" s="348"/>
      <c r="Y797" s="348"/>
      <c r="Z797" s="353"/>
      <c r="AA797" s="354"/>
      <c r="AB797" s="348"/>
    </row>
    <row r="798" spans="4:28" x14ac:dyDescent="0.25">
      <c r="D798" s="355"/>
      <c r="E798" s="355"/>
      <c r="F798" s="356"/>
      <c r="G798" s="355"/>
      <c r="H798" s="355"/>
      <c r="K798" s="355"/>
      <c r="L798" s="355"/>
      <c r="N798" s="355"/>
      <c r="O798" s="355"/>
      <c r="P798" s="355"/>
      <c r="Q798" s="355"/>
      <c r="R798" s="355"/>
      <c r="S798" s="355"/>
      <c r="T798" s="355"/>
      <c r="U798" s="355"/>
      <c r="V798" s="355"/>
      <c r="W798" s="355"/>
      <c r="X798" s="348"/>
      <c r="Y798" s="348"/>
      <c r="Z798" s="353"/>
      <c r="AA798" s="354"/>
      <c r="AB798" s="348"/>
    </row>
    <row r="799" spans="4:28" x14ac:dyDescent="0.25">
      <c r="D799" s="355"/>
      <c r="E799" s="355"/>
      <c r="F799" s="356"/>
      <c r="G799" s="355"/>
      <c r="H799" s="355"/>
      <c r="K799" s="355"/>
      <c r="L799" s="355"/>
      <c r="N799" s="355"/>
      <c r="O799" s="355"/>
      <c r="P799" s="355"/>
      <c r="Q799" s="355"/>
      <c r="R799" s="355"/>
      <c r="S799" s="355"/>
      <c r="T799" s="355"/>
      <c r="U799" s="355"/>
      <c r="V799" s="355"/>
      <c r="W799" s="355"/>
      <c r="X799" s="348"/>
      <c r="Y799" s="348"/>
      <c r="Z799" s="353"/>
      <c r="AA799" s="354"/>
      <c r="AB799" s="348"/>
    </row>
    <row r="800" spans="4:28" x14ac:dyDescent="0.25">
      <c r="D800" s="355"/>
      <c r="E800" s="355"/>
      <c r="F800" s="356"/>
      <c r="G800" s="355"/>
      <c r="H800" s="355"/>
      <c r="K800" s="355"/>
      <c r="L800" s="355"/>
      <c r="N800" s="355"/>
      <c r="O800" s="355"/>
      <c r="P800" s="355"/>
      <c r="Q800" s="355"/>
      <c r="R800" s="355"/>
      <c r="S800" s="355"/>
      <c r="T800" s="355"/>
      <c r="U800" s="355"/>
      <c r="V800" s="355"/>
      <c r="W800" s="355"/>
      <c r="X800" s="348"/>
      <c r="Y800" s="348"/>
      <c r="Z800" s="353"/>
      <c r="AA800" s="354"/>
      <c r="AB800" s="348"/>
    </row>
    <row r="801" spans="4:28" x14ac:dyDescent="0.25">
      <c r="D801" s="355"/>
      <c r="E801" s="355"/>
      <c r="F801" s="356"/>
      <c r="G801" s="355"/>
      <c r="H801" s="355"/>
      <c r="K801" s="355"/>
      <c r="L801" s="355"/>
      <c r="N801" s="355"/>
      <c r="O801" s="355"/>
      <c r="P801" s="355"/>
      <c r="Q801" s="355"/>
      <c r="R801" s="355"/>
      <c r="S801" s="355"/>
      <c r="T801" s="355"/>
      <c r="U801" s="355"/>
      <c r="V801" s="355"/>
      <c r="W801" s="355"/>
      <c r="X801" s="348"/>
      <c r="Y801" s="348"/>
      <c r="Z801" s="353"/>
      <c r="AA801" s="354"/>
      <c r="AB801" s="348"/>
    </row>
    <row r="802" spans="4:28" x14ac:dyDescent="0.25">
      <c r="D802" s="355"/>
      <c r="E802" s="355"/>
      <c r="F802" s="356"/>
      <c r="G802" s="355"/>
      <c r="H802" s="355"/>
      <c r="K802" s="355"/>
      <c r="L802" s="355"/>
      <c r="N802" s="355"/>
      <c r="O802" s="355"/>
      <c r="P802" s="355"/>
      <c r="Q802" s="355"/>
      <c r="R802" s="355"/>
      <c r="S802" s="355"/>
      <c r="T802" s="355"/>
      <c r="U802" s="355"/>
      <c r="V802" s="355"/>
      <c r="W802" s="355"/>
      <c r="X802" s="348"/>
      <c r="Y802" s="348"/>
      <c r="Z802" s="353"/>
      <c r="AA802" s="354"/>
      <c r="AB802" s="348"/>
    </row>
    <row r="803" spans="4:28" x14ac:dyDescent="0.25">
      <c r="D803" s="355"/>
      <c r="E803" s="355"/>
      <c r="F803" s="356"/>
      <c r="G803" s="355"/>
      <c r="H803" s="355"/>
      <c r="K803" s="355"/>
      <c r="L803" s="355"/>
      <c r="N803" s="355"/>
      <c r="O803" s="355"/>
      <c r="P803" s="355"/>
      <c r="Q803" s="355"/>
      <c r="R803" s="355"/>
      <c r="S803" s="355"/>
      <c r="T803" s="355"/>
      <c r="U803" s="355"/>
      <c r="V803" s="355"/>
      <c r="W803" s="355"/>
      <c r="X803" s="348"/>
      <c r="Y803" s="348"/>
      <c r="Z803" s="353"/>
      <c r="AA803" s="354"/>
      <c r="AB803" s="348"/>
    </row>
    <row r="804" spans="4:28" x14ac:dyDescent="0.25">
      <c r="D804" s="355"/>
      <c r="E804" s="355"/>
      <c r="F804" s="356"/>
      <c r="G804" s="355"/>
      <c r="H804" s="355"/>
      <c r="K804" s="355"/>
      <c r="L804" s="355"/>
      <c r="N804" s="355"/>
      <c r="O804" s="355"/>
      <c r="P804" s="355"/>
      <c r="Q804" s="355"/>
      <c r="R804" s="355"/>
      <c r="S804" s="355"/>
      <c r="T804" s="355"/>
      <c r="U804" s="355"/>
      <c r="V804" s="355"/>
      <c r="W804" s="355"/>
      <c r="X804" s="348"/>
      <c r="Y804" s="348"/>
      <c r="Z804" s="353"/>
      <c r="AA804" s="354"/>
      <c r="AB804" s="348"/>
    </row>
    <row r="805" spans="4:28" x14ac:dyDescent="0.25">
      <c r="D805" s="355"/>
      <c r="E805" s="355"/>
      <c r="F805" s="356"/>
      <c r="G805" s="355"/>
      <c r="H805" s="355"/>
      <c r="K805" s="355"/>
      <c r="L805" s="355"/>
      <c r="N805" s="355"/>
      <c r="O805" s="355"/>
      <c r="P805" s="355"/>
      <c r="Q805" s="355"/>
      <c r="R805" s="355"/>
      <c r="S805" s="355"/>
      <c r="T805" s="355"/>
      <c r="U805" s="355"/>
      <c r="V805" s="355"/>
      <c r="W805" s="355"/>
      <c r="X805" s="348"/>
      <c r="Y805" s="348"/>
      <c r="Z805" s="353"/>
      <c r="AA805" s="354"/>
      <c r="AB805" s="348"/>
    </row>
    <row r="806" spans="4:28" x14ac:dyDescent="0.25">
      <c r="D806" s="355"/>
      <c r="E806" s="355"/>
      <c r="F806" s="356"/>
      <c r="G806" s="355"/>
      <c r="H806" s="355"/>
      <c r="K806" s="355"/>
      <c r="L806" s="355"/>
      <c r="N806" s="355"/>
      <c r="O806" s="355"/>
      <c r="P806" s="355"/>
      <c r="Q806" s="355"/>
      <c r="R806" s="355"/>
      <c r="S806" s="355"/>
      <c r="T806" s="355"/>
      <c r="U806" s="355"/>
      <c r="V806" s="355"/>
      <c r="W806" s="355"/>
      <c r="X806" s="348"/>
      <c r="Y806" s="348"/>
      <c r="Z806" s="353"/>
      <c r="AA806" s="354"/>
      <c r="AB806" s="348"/>
    </row>
    <row r="807" spans="4:28" x14ac:dyDescent="0.25">
      <c r="D807" s="355"/>
      <c r="E807" s="355"/>
      <c r="F807" s="356"/>
      <c r="G807" s="355"/>
      <c r="H807" s="355"/>
      <c r="K807" s="355"/>
      <c r="L807" s="355"/>
      <c r="N807" s="355"/>
      <c r="O807" s="355"/>
      <c r="P807" s="355"/>
      <c r="Q807" s="355"/>
      <c r="R807" s="355"/>
      <c r="S807" s="355"/>
      <c r="T807" s="355"/>
      <c r="U807" s="355"/>
      <c r="V807" s="355"/>
      <c r="W807" s="355"/>
      <c r="X807" s="348"/>
      <c r="Y807" s="348"/>
      <c r="Z807" s="353"/>
      <c r="AA807" s="354"/>
      <c r="AB807" s="348"/>
    </row>
    <row r="808" spans="4:28" x14ac:dyDescent="0.25">
      <c r="D808" s="355"/>
      <c r="E808" s="355"/>
      <c r="F808" s="356"/>
      <c r="G808" s="355"/>
      <c r="H808" s="355"/>
      <c r="K808" s="355"/>
      <c r="L808" s="355"/>
      <c r="N808" s="355"/>
      <c r="O808" s="355"/>
      <c r="P808" s="355"/>
      <c r="Q808" s="355"/>
      <c r="R808" s="355"/>
      <c r="S808" s="355"/>
      <c r="T808" s="355"/>
      <c r="U808" s="355"/>
      <c r="V808" s="355"/>
      <c r="W808" s="355"/>
      <c r="X808" s="348"/>
      <c r="Y808" s="348"/>
      <c r="Z808" s="353"/>
      <c r="AA808" s="354"/>
      <c r="AB808" s="348"/>
    </row>
    <row r="809" spans="4:28" x14ac:dyDescent="0.25">
      <c r="D809" s="355"/>
      <c r="E809" s="355"/>
      <c r="F809" s="356"/>
      <c r="G809" s="355"/>
      <c r="H809" s="355"/>
      <c r="K809" s="355"/>
      <c r="L809" s="355"/>
      <c r="N809" s="355"/>
      <c r="O809" s="355"/>
      <c r="P809" s="355"/>
      <c r="Q809" s="355"/>
      <c r="R809" s="355"/>
      <c r="S809" s="355"/>
      <c r="T809" s="355"/>
      <c r="U809" s="355"/>
      <c r="V809" s="355"/>
      <c r="W809" s="355"/>
      <c r="X809" s="348"/>
      <c r="Y809" s="348"/>
      <c r="Z809" s="353"/>
      <c r="AA809" s="354"/>
      <c r="AB809" s="348"/>
    </row>
    <row r="810" spans="4:28" x14ac:dyDescent="0.25">
      <c r="D810" s="355"/>
      <c r="E810" s="355"/>
      <c r="F810" s="356"/>
      <c r="G810" s="355"/>
      <c r="H810" s="355"/>
      <c r="K810" s="355"/>
      <c r="L810" s="355"/>
      <c r="N810" s="355"/>
      <c r="O810" s="355"/>
      <c r="P810" s="355"/>
      <c r="Q810" s="355"/>
      <c r="R810" s="355"/>
      <c r="S810" s="355"/>
      <c r="T810" s="355"/>
      <c r="U810" s="355"/>
      <c r="V810" s="355"/>
      <c r="W810" s="355"/>
      <c r="X810" s="348"/>
      <c r="Y810" s="348"/>
      <c r="Z810" s="353"/>
      <c r="AA810" s="354"/>
      <c r="AB810" s="348"/>
    </row>
    <row r="811" spans="4:28" x14ac:dyDescent="0.25">
      <c r="D811" s="355"/>
      <c r="E811" s="355"/>
      <c r="F811" s="356"/>
      <c r="G811" s="355"/>
      <c r="H811" s="355"/>
      <c r="K811" s="355"/>
      <c r="L811" s="355"/>
      <c r="N811" s="355"/>
      <c r="O811" s="355"/>
      <c r="P811" s="355"/>
      <c r="Q811" s="355"/>
      <c r="R811" s="355"/>
      <c r="S811" s="355"/>
      <c r="T811" s="355"/>
      <c r="U811" s="355"/>
      <c r="V811" s="355"/>
      <c r="W811" s="355"/>
      <c r="X811" s="348"/>
      <c r="Y811" s="348"/>
      <c r="Z811" s="353"/>
      <c r="AA811" s="354"/>
      <c r="AB811" s="348"/>
    </row>
    <row r="812" spans="4:28" x14ac:dyDescent="0.25">
      <c r="D812" s="355"/>
      <c r="E812" s="355"/>
      <c r="F812" s="356"/>
      <c r="G812" s="355"/>
      <c r="H812" s="355"/>
      <c r="K812" s="355"/>
      <c r="L812" s="355"/>
      <c r="N812" s="355"/>
      <c r="O812" s="355"/>
      <c r="P812" s="355"/>
      <c r="Q812" s="355"/>
      <c r="R812" s="355"/>
      <c r="S812" s="355"/>
      <c r="T812" s="355"/>
      <c r="U812" s="355"/>
      <c r="V812" s="355"/>
      <c r="W812" s="355"/>
      <c r="X812" s="348"/>
      <c r="Y812" s="348"/>
      <c r="Z812" s="353"/>
      <c r="AA812" s="354"/>
      <c r="AB812" s="348"/>
    </row>
    <row r="813" spans="4:28" x14ac:dyDescent="0.25">
      <c r="D813" s="355"/>
      <c r="E813" s="355"/>
      <c r="F813" s="356"/>
      <c r="G813" s="355"/>
      <c r="H813" s="355"/>
      <c r="K813" s="355"/>
      <c r="L813" s="355"/>
      <c r="N813" s="355"/>
      <c r="O813" s="355"/>
      <c r="P813" s="355"/>
      <c r="Q813" s="355"/>
      <c r="R813" s="355"/>
      <c r="S813" s="355"/>
      <c r="T813" s="355"/>
      <c r="U813" s="355"/>
      <c r="V813" s="355"/>
      <c r="W813" s="355"/>
      <c r="X813" s="348"/>
      <c r="Y813" s="348"/>
      <c r="Z813" s="353"/>
      <c r="AA813" s="354"/>
      <c r="AB813" s="348"/>
    </row>
    <row r="814" spans="4:28" x14ac:dyDescent="0.25">
      <c r="D814" s="355"/>
      <c r="E814" s="355"/>
      <c r="F814" s="356"/>
      <c r="G814" s="355"/>
      <c r="H814" s="355"/>
      <c r="K814" s="355"/>
      <c r="L814" s="355"/>
      <c r="N814" s="355"/>
      <c r="O814" s="355"/>
      <c r="P814" s="355"/>
      <c r="Q814" s="355"/>
      <c r="R814" s="355"/>
      <c r="S814" s="355"/>
      <c r="T814" s="355"/>
      <c r="U814" s="355"/>
      <c r="V814" s="355"/>
      <c r="W814" s="355"/>
      <c r="X814" s="348"/>
      <c r="Y814" s="348"/>
      <c r="Z814" s="353"/>
      <c r="AA814" s="354"/>
      <c r="AB814" s="348"/>
    </row>
    <row r="815" spans="4:28" x14ac:dyDescent="0.25">
      <c r="D815" s="355"/>
      <c r="E815" s="355"/>
      <c r="F815" s="356"/>
      <c r="G815" s="355"/>
      <c r="H815" s="355"/>
      <c r="K815" s="355"/>
      <c r="L815" s="355"/>
      <c r="N815" s="355"/>
      <c r="O815" s="355"/>
      <c r="P815" s="355"/>
      <c r="Q815" s="355"/>
      <c r="R815" s="355"/>
      <c r="S815" s="355"/>
      <c r="T815" s="355"/>
      <c r="U815" s="355"/>
      <c r="V815" s="355"/>
      <c r="W815" s="355"/>
      <c r="X815" s="348"/>
      <c r="Y815" s="348"/>
      <c r="Z815" s="353"/>
      <c r="AA815" s="354"/>
      <c r="AB815" s="348"/>
    </row>
    <row r="816" spans="4:28" x14ac:dyDescent="0.25">
      <c r="D816" s="355"/>
      <c r="E816" s="355"/>
      <c r="F816" s="356"/>
      <c r="G816" s="355"/>
      <c r="H816" s="355"/>
      <c r="K816" s="355"/>
      <c r="L816" s="355"/>
      <c r="N816" s="355"/>
      <c r="O816" s="355"/>
      <c r="P816" s="355"/>
      <c r="Q816" s="355"/>
      <c r="R816" s="355"/>
      <c r="S816" s="355"/>
      <c r="T816" s="355"/>
      <c r="U816" s="355"/>
      <c r="V816" s="355"/>
      <c r="W816" s="355"/>
      <c r="X816" s="348"/>
      <c r="Y816" s="348"/>
      <c r="Z816" s="353"/>
      <c r="AA816" s="354"/>
      <c r="AB816" s="348"/>
    </row>
    <row r="817" spans="4:28" x14ac:dyDescent="0.25">
      <c r="D817" s="355"/>
      <c r="E817" s="355"/>
      <c r="F817" s="356"/>
      <c r="G817" s="355"/>
      <c r="H817" s="355"/>
      <c r="K817" s="355"/>
      <c r="L817" s="355"/>
      <c r="N817" s="355"/>
      <c r="O817" s="355"/>
      <c r="P817" s="355"/>
      <c r="Q817" s="355"/>
      <c r="R817" s="355"/>
      <c r="S817" s="355"/>
      <c r="T817" s="355"/>
      <c r="U817" s="355"/>
      <c r="V817" s="355"/>
      <c r="W817" s="355"/>
      <c r="X817" s="348"/>
      <c r="Y817" s="348"/>
      <c r="Z817" s="353"/>
      <c r="AA817" s="354"/>
      <c r="AB817" s="348"/>
    </row>
    <row r="818" spans="4:28" x14ac:dyDescent="0.25">
      <c r="D818" s="355"/>
      <c r="E818" s="355"/>
      <c r="F818" s="356"/>
      <c r="G818" s="355"/>
      <c r="H818" s="355"/>
      <c r="K818" s="355"/>
      <c r="L818" s="355"/>
      <c r="N818" s="355"/>
      <c r="O818" s="355"/>
      <c r="P818" s="355"/>
      <c r="Q818" s="355"/>
      <c r="R818" s="355"/>
      <c r="S818" s="355"/>
      <c r="T818" s="355"/>
      <c r="U818" s="355"/>
      <c r="V818" s="355"/>
      <c r="W818" s="355"/>
      <c r="X818" s="348"/>
      <c r="Y818" s="348"/>
      <c r="Z818" s="353"/>
      <c r="AA818" s="354"/>
      <c r="AB818" s="348"/>
    </row>
    <row r="820" spans="4:28" x14ac:dyDescent="0.25">
      <c r="D820" s="355"/>
      <c r="E820" s="355"/>
      <c r="F820" s="356"/>
      <c r="G820" s="355"/>
      <c r="H820" s="355"/>
      <c r="K820" s="355"/>
      <c r="L820" s="355"/>
      <c r="N820" s="355"/>
      <c r="O820" s="355"/>
      <c r="P820" s="355"/>
      <c r="Q820" s="355"/>
      <c r="R820" s="355"/>
      <c r="S820" s="355"/>
      <c r="T820" s="355"/>
      <c r="U820" s="355"/>
      <c r="V820" s="355"/>
      <c r="W820" s="355"/>
      <c r="X820" s="348"/>
      <c r="Y820" s="348"/>
      <c r="Z820" s="353"/>
      <c r="AA820" s="354"/>
      <c r="AB820" s="348"/>
    </row>
    <row r="821" spans="4:28" x14ac:dyDescent="0.25">
      <c r="D821" s="355"/>
      <c r="E821" s="355"/>
      <c r="F821" s="356"/>
      <c r="G821" s="355"/>
      <c r="H821" s="355"/>
      <c r="K821" s="355"/>
      <c r="L821" s="355"/>
      <c r="N821" s="355"/>
      <c r="O821" s="355"/>
      <c r="P821" s="355"/>
      <c r="Q821" s="355"/>
      <c r="R821" s="355"/>
      <c r="S821" s="355"/>
      <c r="T821" s="355"/>
      <c r="U821" s="355"/>
      <c r="V821" s="355"/>
      <c r="W821" s="355"/>
      <c r="X821" s="348"/>
      <c r="Y821" s="348"/>
      <c r="Z821" s="353"/>
      <c r="AA821" s="354"/>
      <c r="AB821" s="348"/>
    </row>
    <row r="822" spans="4:28" x14ac:dyDescent="0.25">
      <c r="D822" s="355"/>
      <c r="E822" s="355"/>
      <c r="F822" s="356"/>
      <c r="G822" s="355"/>
      <c r="H822" s="355"/>
      <c r="K822" s="355"/>
      <c r="L822" s="355"/>
      <c r="N822" s="355"/>
      <c r="O822" s="355"/>
      <c r="P822" s="355"/>
      <c r="Q822" s="355"/>
      <c r="R822" s="355"/>
      <c r="S822" s="355"/>
      <c r="T822" s="355"/>
      <c r="U822" s="355"/>
      <c r="V822" s="355"/>
      <c r="W822" s="355"/>
      <c r="X822" s="348"/>
      <c r="Y822" s="348"/>
      <c r="Z822" s="353"/>
      <c r="AA822" s="354"/>
      <c r="AB822" s="348"/>
    </row>
    <row r="823" spans="4:28" x14ac:dyDescent="0.25">
      <c r="D823" s="355"/>
      <c r="E823" s="355"/>
      <c r="F823" s="356"/>
      <c r="G823" s="355"/>
      <c r="H823" s="355"/>
      <c r="K823" s="355"/>
      <c r="L823" s="355"/>
      <c r="N823" s="355"/>
      <c r="O823" s="355"/>
      <c r="P823" s="355"/>
      <c r="Q823" s="355"/>
      <c r="R823" s="355"/>
      <c r="S823" s="355"/>
      <c r="T823" s="355"/>
      <c r="U823" s="355"/>
      <c r="V823" s="355"/>
      <c r="W823" s="355"/>
      <c r="X823" s="348"/>
      <c r="Y823" s="348"/>
      <c r="Z823" s="353"/>
      <c r="AA823" s="354"/>
      <c r="AB823" s="348"/>
    </row>
    <row r="824" spans="4:28" x14ac:dyDescent="0.25">
      <c r="D824" s="355"/>
      <c r="E824" s="355"/>
      <c r="F824" s="356"/>
      <c r="G824" s="355"/>
      <c r="H824" s="355"/>
      <c r="K824" s="355"/>
      <c r="L824" s="355"/>
      <c r="N824" s="355"/>
      <c r="O824" s="355"/>
      <c r="P824" s="355"/>
      <c r="Q824" s="355"/>
      <c r="R824" s="355"/>
      <c r="S824" s="355"/>
      <c r="T824" s="355"/>
      <c r="U824" s="355"/>
      <c r="V824" s="355"/>
      <c r="W824" s="355"/>
      <c r="X824" s="348"/>
      <c r="Y824" s="348"/>
      <c r="Z824" s="353"/>
      <c r="AA824" s="354"/>
      <c r="AB824" s="348"/>
    </row>
    <row r="825" spans="4:28" x14ac:dyDescent="0.25">
      <c r="D825" s="355"/>
      <c r="E825" s="355"/>
      <c r="F825" s="356"/>
      <c r="G825" s="355"/>
      <c r="H825" s="355"/>
      <c r="K825" s="355"/>
      <c r="L825" s="355"/>
      <c r="N825" s="355"/>
      <c r="O825" s="355"/>
      <c r="P825" s="355"/>
      <c r="Q825" s="355"/>
      <c r="R825" s="355"/>
      <c r="S825" s="355"/>
      <c r="T825" s="355"/>
      <c r="U825" s="355"/>
      <c r="V825" s="355"/>
      <c r="W825" s="355"/>
      <c r="X825" s="348"/>
      <c r="Y825" s="348"/>
      <c r="Z825" s="353"/>
      <c r="AA825" s="354"/>
      <c r="AB825" s="348"/>
    </row>
    <row r="826" spans="4:28" x14ac:dyDescent="0.25">
      <c r="D826" s="355"/>
      <c r="E826" s="355"/>
      <c r="F826" s="356"/>
      <c r="G826" s="355"/>
      <c r="H826" s="355"/>
      <c r="K826" s="355"/>
      <c r="L826" s="355"/>
      <c r="N826" s="355"/>
      <c r="O826" s="355"/>
      <c r="P826" s="355"/>
      <c r="Q826" s="355"/>
      <c r="R826" s="355"/>
      <c r="S826" s="355"/>
      <c r="T826" s="355"/>
      <c r="U826" s="355"/>
      <c r="V826" s="355"/>
      <c r="W826" s="355"/>
      <c r="X826" s="348"/>
      <c r="Y826" s="348"/>
      <c r="Z826" s="353"/>
      <c r="AA826" s="354"/>
      <c r="AB826" s="348"/>
    </row>
    <row r="827" spans="4:28" x14ac:dyDescent="0.25">
      <c r="D827" s="355"/>
      <c r="E827" s="355"/>
      <c r="F827" s="356"/>
      <c r="G827" s="355"/>
      <c r="H827" s="355"/>
      <c r="K827" s="355"/>
      <c r="L827" s="355"/>
      <c r="N827" s="355"/>
      <c r="O827" s="355"/>
      <c r="P827" s="355"/>
      <c r="Q827" s="355"/>
      <c r="R827" s="355"/>
      <c r="S827" s="355"/>
      <c r="T827" s="355"/>
      <c r="U827" s="355"/>
      <c r="V827" s="355"/>
      <c r="W827" s="355"/>
      <c r="X827" s="348"/>
      <c r="Y827" s="348"/>
      <c r="Z827" s="353"/>
      <c r="AA827" s="354"/>
      <c r="AB827" s="348"/>
    </row>
    <row r="828" spans="4:28" x14ac:dyDescent="0.25">
      <c r="D828" s="355"/>
      <c r="E828" s="355"/>
      <c r="F828" s="356"/>
      <c r="G828" s="355"/>
      <c r="H828" s="355"/>
      <c r="K828" s="355"/>
      <c r="L828" s="355"/>
      <c r="N828" s="355"/>
      <c r="O828" s="355"/>
      <c r="P828" s="355"/>
      <c r="Q828" s="355"/>
      <c r="R828" s="355"/>
      <c r="S828" s="355"/>
      <c r="T828" s="355"/>
      <c r="U828" s="355"/>
      <c r="V828" s="355"/>
      <c r="W828" s="355"/>
      <c r="X828" s="348"/>
      <c r="Y828" s="348"/>
      <c r="Z828" s="353"/>
      <c r="AA828" s="354"/>
      <c r="AB828" s="348"/>
    </row>
    <row r="829" spans="4:28" x14ac:dyDescent="0.25">
      <c r="D829" s="355"/>
      <c r="E829" s="355"/>
      <c r="F829" s="356"/>
      <c r="G829" s="355"/>
      <c r="H829" s="355"/>
      <c r="K829" s="355"/>
      <c r="L829" s="355"/>
      <c r="N829" s="355"/>
      <c r="O829" s="355"/>
      <c r="P829" s="355"/>
      <c r="Q829" s="355"/>
      <c r="R829" s="355"/>
      <c r="S829" s="355"/>
      <c r="T829" s="355"/>
      <c r="U829" s="355"/>
      <c r="V829" s="355"/>
      <c r="W829" s="355"/>
      <c r="X829" s="348"/>
      <c r="Y829" s="348"/>
      <c r="Z829" s="353"/>
      <c r="AA829" s="354"/>
      <c r="AB829" s="348"/>
    </row>
    <row r="830" spans="4:28" x14ac:dyDescent="0.25">
      <c r="D830" s="355"/>
      <c r="E830" s="355"/>
      <c r="F830" s="356"/>
      <c r="G830" s="355"/>
      <c r="H830" s="355"/>
      <c r="K830" s="355"/>
      <c r="L830" s="355"/>
      <c r="N830" s="355"/>
      <c r="O830" s="355"/>
      <c r="P830" s="355"/>
      <c r="Q830" s="355"/>
      <c r="R830" s="355"/>
      <c r="S830" s="355"/>
      <c r="T830" s="355"/>
      <c r="U830" s="355"/>
      <c r="V830" s="355"/>
      <c r="W830" s="355"/>
      <c r="X830" s="348"/>
      <c r="Y830" s="348"/>
      <c r="Z830" s="353"/>
      <c r="AA830" s="354"/>
      <c r="AB830" s="348"/>
    </row>
    <row r="831" spans="4:28" x14ac:dyDescent="0.25">
      <c r="D831" s="355"/>
      <c r="E831" s="355"/>
      <c r="F831" s="356"/>
      <c r="G831" s="355"/>
      <c r="H831" s="355"/>
      <c r="K831" s="355"/>
      <c r="L831" s="355"/>
      <c r="N831" s="355"/>
      <c r="O831" s="355"/>
      <c r="P831" s="355"/>
      <c r="Q831" s="355"/>
      <c r="R831" s="355"/>
      <c r="S831" s="355"/>
      <c r="T831" s="355"/>
      <c r="U831" s="355"/>
      <c r="V831" s="355"/>
      <c r="W831" s="355"/>
      <c r="X831" s="348"/>
      <c r="Y831" s="348"/>
      <c r="Z831" s="353"/>
      <c r="AA831" s="354"/>
      <c r="AB831" s="348"/>
    </row>
    <row r="832" spans="4:28" x14ac:dyDescent="0.25">
      <c r="D832" s="355"/>
      <c r="E832" s="355"/>
      <c r="F832" s="356"/>
      <c r="G832" s="355"/>
      <c r="H832" s="355"/>
      <c r="K832" s="355"/>
      <c r="L832" s="355"/>
      <c r="N832" s="355"/>
      <c r="O832" s="355"/>
      <c r="P832" s="355"/>
      <c r="Q832" s="355"/>
      <c r="R832" s="355"/>
      <c r="S832" s="355"/>
      <c r="T832" s="355"/>
      <c r="U832" s="355"/>
      <c r="V832" s="355"/>
      <c r="W832" s="355"/>
      <c r="X832" s="348"/>
      <c r="Y832" s="348"/>
      <c r="Z832" s="353"/>
      <c r="AA832" s="354"/>
      <c r="AB832" s="348"/>
    </row>
    <row r="833" spans="4:28" x14ac:dyDescent="0.25">
      <c r="D833" s="355"/>
      <c r="E833" s="355"/>
      <c r="F833" s="356"/>
      <c r="G833" s="355"/>
      <c r="H833" s="355"/>
      <c r="K833" s="355"/>
      <c r="L833" s="355"/>
      <c r="N833" s="355"/>
      <c r="O833" s="355"/>
      <c r="P833" s="355"/>
      <c r="Q833" s="355"/>
      <c r="R833" s="355"/>
      <c r="S833" s="355"/>
      <c r="T833" s="355"/>
      <c r="U833" s="355"/>
      <c r="V833" s="355"/>
      <c r="W833" s="355"/>
      <c r="X833" s="348"/>
      <c r="Y833" s="348"/>
      <c r="Z833" s="353"/>
      <c r="AA833" s="354"/>
      <c r="AB833" s="348"/>
    </row>
    <row r="834" spans="4:28" x14ac:dyDescent="0.25">
      <c r="D834" s="355"/>
      <c r="E834" s="355"/>
      <c r="F834" s="356"/>
      <c r="G834" s="355"/>
      <c r="H834" s="355"/>
      <c r="K834" s="355"/>
      <c r="L834" s="355"/>
      <c r="N834" s="355"/>
      <c r="O834" s="355"/>
      <c r="P834" s="355"/>
      <c r="Q834" s="355"/>
      <c r="R834" s="355"/>
      <c r="S834" s="355"/>
      <c r="T834" s="355"/>
      <c r="U834" s="355"/>
      <c r="V834" s="355"/>
      <c r="W834" s="355"/>
      <c r="X834" s="348"/>
      <c r="Y834" s="348"/>
      <c r="Z834" s="353"/>
      <c r="AA834" s="354"/>
      <c r="AB834" s="348"/>
    </row>
    <row r="836" spans="4:28" x14ac:dyDescent="0.25">
      <c r="D836" s="355"/>
      <c r="E836" s="355"/>
      <c r="F836" s="356"/>
      <c r="G836" s="355"/>
      <c r="H836" s="355"/>
      <c r="K836" s="355"/>
      <c r="L836" s="355"/>
      <c r="N836" s="355"/>
      <c r="O836" s="355"/>
      <c r="P836" s="355"/>
      <c r="Q836" s="355"/>
      <c r="R836" s="355"/>
      <c r="S836" s="355"/>
      <c r="T836" s="355"/>
      <c r="U836" s="355"/>
      <c r="V836" s="355"/>
      <c r="W836" s="355"/>
      <c r="X836" s="348"/>
      <c r="Y836" s="348"/>
      <c r="Z836" s="353"/>
      <c r="AA836" s="354"/>
      <c r="AB836" s="348"/>
    </row>
    <row r="837" spans="4:28" x14ac:dyDescent="0.25">
      <c r="D837" s="355"/>
      <c r="E837" s="355"/>
      <c r="F837" s="356"/>
      <c r="G837" s="355"/>
      <c r="H837" s="355"/>
      <c r="K837" s="355"/>
      <c r="L837" s="355"/>
      <c r="N837" s="355"/>
      <c r="O837" s="355"/>
      <c r="P837" s="355"/>
      <c r="Q837" s="355"/>
      <c r="R837" s="355"/>
      <c r="S837" s="355"/>
      <c r="T837" s="355"/>
      <c r="U837" s="355"/>
      <c r="V837" s="355"/>
      <c r="W837" s="355"/>
      <c r="X837" s="348"/>
      <c r="Y837" s="348"/>
      <c r="Z837" s="353"/>
      <c r="AA837" s="354"/>
      <c r="AB837" s="348"/>
    </row>
    <row r="838" spans="4:28" x14ac:dyDescent="0.25">
      <c r="D838" s="355"/>
      <c r="E838" s="355"/>
      <c r="F838" s="356"/>
      <c r="G838" s="355"/>
      <c r="H838" s="355"/>
      <c r="K838" s="355"/>
      <c r="L838" s="355"/>
      <c r="N838" s="355"/>
      <c r="O838" s="355"/>
      <c r="P838" s="355"/>
      <c r="Q838" s="355"/>
      <c r="R838" s="355"/>
      <c r="S838" s="355"/>
      <c r="T838" s="355"/>
      <c r="U838" s="355"/>
      <c r="V838" s="355"/>
      <c r="W838" s="355"/>
      <c r="X838" s="348"/>
      <c r="Y838" s="348"/>
      <c r="Z838" s="353"/>
      <c r="AA838" s="354"/>
      <c r="AB838" s="348"/>
    </row>
    <row r="839" spans="4:28" x14ac:dyDescent="0.25">
      <c r="D839" s="355"/>
      <c r="E839" s="355"/>
      <c r="F839" s="356"/>
      <c r="G839" s="355"/>
      <c r="H839" s="355"/>
      <c r="K839" s="355"/>
      <c r="L839" s="355"/>
      <c r="N839" s="355"/>
      <c r="O839" s="355"/>
      <c r="P839" s="355"/>
      <c r="Q839" s="355"/>
      <c r="R839" s="355"/>
      <c r="S839" s="355"/>
      <c r="T839" s="355"/>
      <c r="U839" s="355"/>
      <c r="V839" s="355"/>
      <c r="W839" s="355"/>
      <c r="X839" s="348"/>
      <c r="Y839" s="348"/>
      <c r="Z839" s="353"/>
      <c r="AA839" s="354"/>
      <c r="AB839" s="348"/>
    </row>
    <row r="840" spans="4:28" x14ac:dyDescent="0.25">
      <c r="D840" s="355"/>
      <c r="E840" s="355"/>
      <c r="F840" s="356"/>
      <c r="G840" s="355"/>
      <c r="H840" s="355"/>
      <c r="K840" s="355"/>
      <c r="L840" s="355"/>
      <c r="N840" s="355"/>
      <c r="O840" s="355"/>
      <c r="P840" s="355"/>
      <c r="Q840" s="355"/>
      <c r="R840" s="355"/>
      <c r="S840" s="355"/>
      <c r="T840" s="355"/>
      <c r="U840" s="355"/>
      <c r="V840" s="355"/>
      <c r="W840" s="355"/>
      <c r="X840" s="348"/>
      <c r="Y840" s="348"/>
      <c r="Z840" s="353"/>
      <c r="AA840" s="354"/>
      <c r="AB840" s="348"/>
    </row>
    <row r="842" spans="4:28" x14ac:dyDescent="0.25">
      <c r="D842" s="355"/>
      <c r="E842" s="355"/>
      <c r="F842" s="356"/>
      <c r="G842" s="355"/>
      <c r="H842" s="355"/>
      <c r="K842" s="355"/>
      <c r="L842" s="355"/>
      <c r="N842" s="355"/>
      <c r="O842" s="355"/>
      <c r="P842" s="355"/>
      <c r="Q842" s="355"/>
      <c r="R842" s="355"/>
      <c r="S842" s="355"/>
      <c r="T842" s="355"/>
      <c r="U842" s="355"/>
      <c r="V842" s="355"/>
      <c r="W842" s="355"/>
      <c r="X842" s="348"/>
      <c r="Y842" s="348"/>
      <c r="Z842" s="353"/>
      <c r="AA842" s="354"/>
      <c r="AB842" s="348"/>
    </row>
    <row r="843" spans="4:28" x14ac:dyDescent="0.25">
      <c r="D843" s="355"/>
      <c r="E843" s="355"/>
      <c r="F843" s="356"/>
      <c r="G843" s="355"/>
      <c r="H843" s="355"/>
      <c r="K843" s="355"/>
      <c r="L843" s="355"/>
      <c r="N843" s="355"/>
      <c r="O843" s="355"/>
      <c r="P843" s="355"/>
      <c r="Q843" s="355"/>
      <c r="R843" s="355"/>
      <c r="S843" s="355"/>
      <c r="T843" s="355"/>
      <c r="U843" s="355"/>
      <c r="V843" s="355"/>
      <c r="W843" s="355"/>
      <c r="X843" s="348"/>
      <c r="Y843" s="348"/>
      <c r="Z843" s="353"/>
      <c r="AA843" s="354"/>
      <c r="AB843" s="348"/>
    </row>
    <row r="845" spans="4:28" x14ac:dyDescent="0.25">
      <c r="D845" s="355"/>
      <c r="E845" s="355"/>
      <c r="F845" s="356"/>
      <c r="G845" s="355"/>
      <c r="H845" s="355"/>
      <c r="K845" s="355"/>
      <c r="L845" s="355"/>
      <c r="N845" s="355"/>
      <c r="O845" s="355"/>
      <c r="P845" s="355"/>
      <c r="Q845" s="355"/>
      <c r="R845" s="355"/>
      <c r="S845" s="355"/>
      <c r="T845" s="355"/>
      <c r="U845" s="355"/>
      <c r="V845" s="355"/>
      <c r="W845" s="355"/>
      <c r="X845" s="348"/>
      <c r="Y845" s="348"/>
      <c r="Z845" s="353"/>
      <c r="AA845" s="354"/>
      <c r="AB845" s="348"/>
    </row>
    <row r="846" spans="4:28" x14ac:dyDescent="0.25">
      <c r="D846" s="355"/>
      <c r="E846" s="355"/>
      <c r="F846" s="356"/>
      <c r="G846" s="355"/>
      <c r="H846" s="355"/>
      <c r="K846" s="355"/>
      <c r="L846" s="355"/>
      <c r="N846" s="355"/>
      <c r="O846" s="355"/>
      <c r="P846" s="355"/>
      <c r="Q846" s="355"/>
      <c r="R846" s="355"/>
      <c r="S846" s="355"/>
      <c r="T846" s="355"/>
      <c r="U846" s="355"/>
      <c r="V846" s="355"/>
      <c r="W846" s="355"/>
      <c r="X846" s="348"/>
      <c r="Y846" s="348"/>
      <c r="Z846" s="353"/>
      <c r="AA846" s="354"/>
      <c r="AB846" s="348"/>
    </row>
    <row r="847" spans="4:28" x14ac:dyDescent="0.25">
      <c r="D847" s="355"/>
      <c r="E847" s="355"/>
      <c r="F847" s="356"/>
      <c r="G847" s="355"/>
      <c r="H847" s="355"/>
      <c r="K847" s="355"/>
      <c r="L847" s="355"/>
      <c r="N847" s="355"/>
      <c r="O847" s="355"/>
      <c r="P847" s="355"/>
      <c r="Q847" s="355"/>
      <c r="R847" s="355"/>
      <c r="S847" s="355"/>
      <c r="T847" s="355"/>
      <c r="U847" s="355"/>
      <c r="V847" s="355"/>
      <c r="W847" s="355"/>
      <c r="X847" s="348"/>
      <c r="Y847" s="348"/>
      <c r="Z847" s="353"/>
      <c r="AA847" s="354"/>
      <c r="AB847" s="348"/>
    </row>
    <row r="848" spans="4:28" x14ac:dyDescent="0.25">
      <c r="D848" s="355"/>
      <c r="E848" s="355"/>
      <c r="F848" s="356"/>
      <c r="G848" s="355"/>
      <c r="H848" s="355"/>
      <c r="K848" s="355"/>
      <c r="L848" s="355"/>
      <c r="N848" s="355"/>
      <c r="O848" s="355"/>
      <c r="P848" s="355"/>
      <c r="Q848" s="355"/>
      <c r="R848" s="355"/>
      <c r="S848" s="355"/>
      <c r="T848" s="355"/>
      <c r="U848" s="355"/>
      <c r="V848" s="355"/>
      <c r="W848" s="355"/>
      <c r="X848" s="348"/>
      <c r="Y848" s="348"/>
      <c r="Z848" s="353"/>
      <c r="AA848" s="354"/>
      <c r="AB848" s="348"/>
    </row>
    <row r="849" spans="4:28" x14ac:dyDescent="0.25">
      <c r="D849" s="355"/>
      <c r="E849" s="355"/>
      <c r="F849" s="356"/>
      <c r="G849" s="355"/>
      <c r="H849" s="355"/>
      <c r="K849" s="355"/>
      <c r="L849" s="355"/>
      <c r="N849" s="355"/>
      <c r="O849" s="355"/>
      <c r="P849" s="355"/>
      <c r="Q849" s="355"/>
      <c r="R849" s="355"/>
      <c r="S849" s="355"/>
      <c r="T849" s="355"/>
      <c r="U849" s="355"/>
      <c r="V849" s="355"/>
      <c r="W849" s="355"/>
      <c r="X849" s="348"/>
      <c r="Y849" s="348"/>
      <c r="Z849" s="353"/>
      <c r="AA849" s="354"/>
      <c r="AB849" s="348"/>
    </row>
    <row r="852" spans="4:28" x14ac:dyDescent="0.25">
      <c r="D852" s="355"/>
      <c r="E852" s="355"/>
      <c r="F852" s="356"/>
      <c r="G852" s="355"/>
      <c r="H852" s="355"/>
      <c r="K852" s="355"/>
      <c r="L852" s="355"/>
      <c r="N852" s="355"/>
      <c r="O852" s="355"/>
      <c r="P852" s="355"/>
      <c r="Q852" s="355"/>
      <c r="R852" s="355"/>
      <c r="S852" s="355"/>
      <c r="T852" s="355"/>
      <c r="U852" s="355"/>
      <c r="V852" s="355"/>
      <c r="W852" s="355"/>
      <c r="X852" s="348"/>
      <c r="Y852" s="348"/>
      <c r="Z852" s="353"/>
      <c r="AA852" s="354"/>
      <c r="AB852" s="348"/>
    </row>
    <row r="854" spans="4:28" x14ac:dyDescent="0.25">
      <c r="D854" s="355"/>
      <c r="E854" s="355"/>
      <c r="F854" s="356"/>
      <c r="G854" s="355"/>
      <c r="H854" s="355"/>
      <c r="K854" s="355"/>
      <c r="L854" s="355"/>
      <c r="N854" s="355"/>
      <c r="O854" s="355"/>
      <c r="P854" s="355"/>
      <c r="Q854" s="355"/>
      <c r="R854" s="355"/>
      <c r="S854" s="355"/>
      <c r="T854" s="355"/>
      <c r="U854" s="355"/>
      <c r="V854" s="355"/>
      <c r="W854" s="355"/>
      <c r="X854" s="348"/>
      <c r="Y854" s="348"/>
      <c r="Z854" s="353"/>
      <c r="AA854" s="354"/>
      <c r="AB854" s="348"/>
    </row>
    <row r="855" spans="4:28" x14ac:dyDescent="0.25">
      <c r="D855" s="355"/>
      <c r="E855" s="355"/>
      <c r="F855" s="356"/>
      <c r="G855" s="355"/>
      <c r="H855" s="355"/>
      <c r="K855" s="355"/>
      <c r="L855" s="355"/>
      <c r="N855" s="355"/>
      <c r="O855" s="355"/>
      <c r="P855" s="355"/>
      <c r="Q855" s="355"/>
      <c r="R855" s="355"/>
      <c r="S855" s="355"/>
      <c r="T855" s="355"/>
      <c r="U855" s="355"/>
      <c r="V855" s="355"/>
      <c r="W855" s="355"/>
      <c r="X855" s="348"/>
      <c r="Y855" s="348"/>
      <c r="Z855" s="353"/>
      <c r="AA855" s="354"/>
      <c r="AB855" s="348"/>
    </row>
    <row r="856" spans="4:28" x14ac:dyDescent="0.25">
      <c r="D856" s="355"/>
      <c r="E856" s="355"/>
      <c r="F856" s="356"/>
      <c r="G856" s="355"/>
      <c r="H856" s="355"/>
      <c r="K856" s="355"/>
      <c r="L856" s="355"/>
      <c r="N856" s="355"/>
      <c r="O856" s="355"/>
      <c r="P856" s="355"/>
      <c r="Q856" s="355"/>
      <c r="R856" s="355"/>
      <c r="S856" s="355"/>
      <c r="T856" s="355"/>
      <c r="U856" s="355"/>
      <c r="V856" s="355"/>
      <c r="W856" s="355"/>
      <c r="X856" s="348"/>
      <c r="Y856" s="348"/>
      <c r="Z856" s="353"/>
      <c r="AA856" s="354"/>
      <c r="AB856" s="348"/>
    </row>
    <row r="857" spans="4:28" x14ac:dyDescent="0.25">
      <c r="D857" s="355"/>
      <c r="E857" s="355"/>
      <c r="F857" s="356"/>
      <c r="G857" s="355"/>
      <c r="H857" s="355"/>
      <c r="K857" s="355"/>
      <c r="L857" s="355"/>
      <c r="N857" s="355"/>
      <c r="O857" s="355"/>
      <c r="P857" s="355"/>
      <c r="Q857" s="355"/>
      <c r="R857" s="355"/>
      <c r="S857" s="355"/>
      <c r="T857" s="355"/>
      <c r="U857" s="355"/>
      <c r="V857" s="355"/>
      <c r="W857" s="355"/>
      <c r="X857" s="348"/>
      <c r="Y857" s="348"/>
      <c r="Z857" s="353"/>
      <c r="AA857" s="354"/>
      <c r="AB857" s="348"/>
    </row>
    <row r="858" spans="4:28" x14ac:dyDescent="0.25">
      <c r="D858" s="355"/>
      <c r="E858" s="355"/>
      <c r="F858" s="356"/>
      <c r="G858" s="355"/>
      <c r="H858" s="355"/>
      <c r="K858" s="355"/>
      <c r="L858" s="355"/>
      <c r="N858" s="355"/>
      <c r="O858" s="355"/>
      <c r="P858" s="355"/>
      <c r="Q858" s="355"/>
      <c r="R858" s="355"/>
      <c r="S858" s="355"/>
      <c r="T858" s="355"/>
      <c r="U858" s="355"/>
      <c r="V858" s="355"/>
      <c r="W858" s="355"/>
      <c r="X858" s="348"/>
      <c r="Y858" s="348"/>
      <c r="Z858" s="353"/>
      <c r="AA858" s="354"/>
      <c r="AB858" s="348"/>
    </row>
    <row r="860" spans="4:28" x14ac:dyDescent="0.25">
      <c r="D860" s="355"/>
      <c r="E860" s="355"/>
      <c r="F860" s="356"/>
      <c r="G860" s="355"/>
      <c r="H860" s="355"/>
      <c r="K860" s="355"/>
      <c r="L860" s="355"/>
      <c r="N860" s="355"/>
      <c r="O860" s="355"/>
      <c r="P860" s="355"/>
      <c r="Q860" s="355"/>
      <c r="R860" s="355"/>
      <c r="S860" s="355"/>
      <c r="T860" s="355"/>
      <c r="U860" s="355"/>
      <c r="V860" s="355"/>
      <c r="W860" s="355"/>
      <c r="X860" s="348"/>
      <c r="Y860" s="348"/>
      <c r="Z860" s="353"/>
      <c r="AA860" s="354"/>
      <c r="AB860" s="348"/>
    </row>
    <row r="861" spans="4:28" x14ac:dyDescent="0.25">
      <c r="D861" s="355"/>
      <c r="E861" s="355"/>
      <c r="F861" s="356"/>
      <c r="G861" s="355"/>
      <c r="H861" s="355"/>
      <c r="K861" s="355"/>
      <c r="L861" s="355"/>
      <c r="N861" s="355"/>
      <c r="O861" s="355"/>
      <c r="P861" s="355"/>
      <c r="Q861" s="355"/>
      <c r="R861" s="355"/>
      <c r="S861" s="355"/>
      <c r="T861" s="355"/>
      <c r="U861" s="355"/>
      <c r="V861" s="355"/>
      <c r="W861" s="355"/>
      <c r="X861" s="348"/>
      <c r="Y861" s="348"/>
      <c r="Z861" s="353"/>
      <c r="AA861" s="354"/>
      <c r="AB861" s="348"/>
    </row>
    <row r="863" spans="4:28" x14ac:dyDescent="0.25">
      <c r="D863" s="355"/>
      <c r="E863" s="355"/>
      <c r="F863" s="356"/>
      <c r="G863" s="355"/>
      <c r="H863" s="355"/>
      <c r="K863" s="355"/>
      <c r="L863" s="355"/>
      <c r="N863" s="355"/>
      <c r="O863" s="355"/>
      <c r="P863" s="355"/>
      <c r="Q863" s="355"/>
      <c r="R863" s="355"/>
      <c r="S863" s="355"/>
      <c r="T863" s="355"/>
      <c r="U863" s="355"/>
      <c r="V863" s="355"/>
      <c r="W863" s="355"/>
      <c r="X863" s="348"/>
      <c r="Y863" s="348"/>
      <c r="Z863" s="353"/>
      <c r="AA863" s="354"/>
      <c r="AB863" s="348"/>
    </row>
    <row r="864" spans="4:28" x14ac:dyDescent="0.25">
      <c r="D864" s="355"/>
      <c r="E864" s="355"/>
      <c r="F864" s="356"/>
      <c r="G864" s="355"/>
      <c r="H864" s="355"/>
      <c r="K864" s="355"/>
      <c r="L864" s="355"/>
      <c r="N864" s="355"/>
      <c r="O864" s="355"/>
      <c r="P864" s="355"/>
      <c r="Q864" s="355"/>
      <c r="R864" s="355"/>
      <c r="S864" s="355"/>
      <c r="T864" s="355"/>
      <c r="U864" s="355"/>
      <c r="V864" s="355"/>
      <c r="W864" s="355"/>
      <c r="X864" s="348"/>
      <c r="Y864" s="348"/>
      <c r="Z864" s="353"/>
      <c r="AA864" s="354"/>
      <c r="AB864" s="348"/>
    </row>
    <row r="865" spans="4:28" x14ac:dyDescent="0.25">
      <c r="D865" s="355"/>
      <c r="E865" s="355"/>
      <c r="F865" s="356"/>
      <c r="G865" s="355"/>
      <c r="H865" s="355"/>
      <c r="K865" s="355"/>
      <c r="L865" s="355"/>
      <c r="N865" s="355"/>
      <c r="O865" s="355"/>
      <c r="P865" s="355"/>
      <c r="Q865" s="355"/>
      <c r="R865" s="355"/>
      <c r="S865" s="355"/>
      <c r="T865" s="355"/>
      <c r="U865" s="355"/>
      <c r="V865" s="355"/>
      <c r="W865" s="355"/>
      <c r="X865" s="348"/>
      <c r="Y865" s="348"/>
      <c r="Z865" s="353"/>
      <c r="AA865" s="354"/>
      <c r="AB865" s="348"/>
    </row>
    <row r="866" spans="4:28" x14ac:dyDescent="0.25">
      <c r="D866" s="355"/>
      <c r="E866" s="355"/>
      <c r="F866" s="356"/>
      <c r="G866" s="355"/>
      <c r="H866" s="355"/>
      <c r="K866" s="355"/>
      <c r="L866" s="355"/>
      <c r="N866" s="355"/>
      <c r="O866" s="355"/>
      <c r="P866" s="355"/>
      <c r="Q866" s="355"/>
      <c r="R866" s="355"/>
      <c r="S866" s="355"/>
      <c r="T866" s="355"/>
      <c r="U866" s="355"/>
      <c r="V866" s="355"/>
      <c r="W866" s="355"/>
      <c r="X866" s="348"/>
      <c r="Y866" s="348"/>
      <c r="Z866" s="353"/>
      <c r="AA866" s="354"/>
      <c r="AB866" s="348"/>
    </row>
    <row r="867" spans="4:28" x14ac:dyDescent="0.25">
      <c r="D867" s="355"/>
      <c r="E867" s="355"/>
      <c r="F867" s="356"/>
      <c r="G867" s="355"/>
      <c r="H867" s="355"/>
      <c r="K867" s="355"/>
      <c r="L867" s="355"/>
      <c r="N867" s="355"/>
      <c r="O867" s="355"/>
      <c r="P867" s="355"/>
      <c r="Q867" s="355"/>
      <c r="R867" s="355"/>
      <c r="S867" s="355"/>
      <c r="T867" s="355"/>
      <c r="U867" s="355"/>
      <c r="V867" s="355"/>
      <c r="W867" s="355"/>
      <c r="X867" s="348"/>
      <c r="Y867" s="348"/>
      <c r="Z867" s="353"/>
      <c r="AA867" s="354"/>
      <c r="AB867" s="348"/>
    </row>
    <row r="868" spans="4:28" x14ac:dyDescent="0.25">
      <c r="D868" s="355"/>
      <c r="E868" s="355"/>
      <c r="F868" s="356"/>
      <c r="G868" s="355"/>
      <c r="H868" s="355"/>
      <c r="K868" s="355"/>
      <c r="L868" s="355"/>
      <c r="N868" s="355"/>
      <c r="O868" s="355"/>
      <c r="P868" s="355"/>
      <c r="Q868" s="355"/>
      <c r="R868" s="355"/>
      <c r="S868" s="355"/>
      <c r="T868" s="355"/>
      <c r="U868" s="355"/>
      <c r="V868" s="355"/>
      <c r="W868" s="355"/>
      <c r="X868" s="348"/>
      <c r="Y868" s="348"/>
      <c r="Z868" s="353"/>
      <c r="AA868" s="354"/>
      <c r="AB868" s="348"/>
    </row>
    <row r="869" spans="4:28" x14ac:dyDescent="0.25">
      <c r="D869" s="355"/>
      <c r="E869" s="355"/>
      <c r="F869" s="356"/>
      <c r="G869" s="355"/>
      <c r="H869" s="355"/>
      <c r="K869" s="355"/>
      <c r="L869" s="355"/>
      <c r="N869" s="355"/>
      <c r="O869" s="355"/>
      <c r="P869" s="355"/>
      <c r="Q869" s="355"/>
      <c r="R869" s="355"/>
      <c r="S869" s="355"/>
      <c r="T869" s="355"/>
      <c r="U869" s="355"/>
      <c r="V869" s="355"/>
      <c r="W869" s="355"/>
      <c r="X869" s="348"/>
      <c r="Y869" s="348"/>
      <c r="Z869" s="353"/>
      <c r="AA869" s="354"/>
      <c r="AB869" s="348"/>
    </row>
    <row r="870" spans="4:28" x14ac:dyDescent="0.25">
      <c r="D870" s="355"/>
      <c r="E870" s="355"/>
      <c r="F870" s="356"/>
      <c r="G870" s="355"/>
      <c r="H870" s="355"/>
      <c r="K870" s="355"/>
      <c r="L870" s="355"/>
      <c r="N870" s="355"/>
      <c r="O870" s="355"/>
      <c r="P870" s="355"/>
      <c r="Q870" s="355"/>
      <c r="R870" s="355"/>
      <c r="S870" s="355"/>
      <c r="T870" s="355"/>
      <c r="U870" s="355"/>
      <c r="V870" s="355"/>
      <c r="W870" s="355"/>
      <c r="X870" s="348"/>
      <c r="Y870" s="348"/>
      <c r="Z870" s="353"/>
      <c r="AA870" s="354"/>
      <c r="AB870" s="348"/>
    </row>
    <row r="871" spans="4:28" x14ac:dyDescent="0.25">
      <c r="D871" s="355"/>
      <c r="E871" s="355"/>
      <c r="F871" s="356"/>
      <c r="G871" s="355"/>
      <c r="H871" s="355"/>
      <c r="K871" s="355"/>
      <c r="L871" s="355"/>
      <c r="N871" s="355"/>
      <c r="O871" s="355"/>
      <c r="P871" s="355"/>
      <c r="Q871" s="355"/>
      <c r="R871" s="355"/>
      <c r="S871" s="355"/>
      <c r="T871" s="355"/>
      <c r="U871" s="355"/>
      <c r="V871" s="355"/>
      <c r="W871" s="355"/>
      <c r="X871" s="348"/>
      <c r="Y871" s="348"/>
      <c r="Z871" s="353"/>
      <c r="AA871" s="354"/>
      <c r="AB871" s="348"/>
    </row>
    <row r="874" spans="4:28" x14ac:dyDescent="0.25">
      <c r="D874" s="355"/>
      <c r="E874" s="355"/>
      <c r="F874" s="356"/>
      <c r="G874" s="355"/>
      <c r="H874" s="355"/>
      <c r="K874" s="355"/>
      <c r="L874" s="355"/>
      <c r="N874" s="355"/>
      <c r="O874" s="355"/>
      <c r="P874" s="355"/>
      <c r="Q874" s="355"/>
      <c r="R874" s="355"/>
      <c r="S874" s="355"/>
      <c r="T874" s="355"/>
      <c r="U874" s="355"/>
      <c r="V874" s="355"/>
      <c r="W874" s="355"/>
      <c r="X874" s="348"/>
      <c r="Y874" s="348"/>
      <c r="Z874" s="353"/>
      <c r="AA874" s="354"/>
      <c r="AB874" s="348"/>
    </row>
    <row r="879" spans="4:28" x14ac:dyDescent="0.25">
      <c r="D879" s="355"/>
      <c r="E879" s="355"/>
      <c r="F879" s="356"/>
      <c r="G879" s="355"/>
      <c r="H879" s="355"/>
      <c r="K879" s="355"/>
      <c r="L879" s="355"/>
      <c r="N879" s="355"/>
      <c r="O879" s="355"/>
      <c r="P879" s="355"/>
      <c r="Q879" s="355"/>
      <c r="R879" s="355"/>
      <c r="S879" s="355"/>
      <c r="T879" s="355"/>
      <c r="U879" s="355"/>
      <c r="V879" s="355"/>
      <c r="W879" s="355"/>
      <c r="X879" s="348"/>
      <c r="Y879" s="348"/>
      <c r="Z879" s="353"/>
      <c r="AA879" s="354"/>
      <c r="AB879" s="348"/>
    </row>
    <row r="896" spans="4:28" x14ac:dyDescent="0.25">
      <c r="D896" s="355"/>
      <c r="E896" s="355"/>
      <c r="F896" s="356"/>
      <c r="G896" s="355"/>
      <c r="H896" s="355"/>
      <c r="K896" s="355"/>
      <c r="L896" s="355"/>
      <c r="N896" s="355"/>
      <c r="O896" s="355"/>
      <c r="P896" s="355"/>
      <c r="Q896" s="355"/>
      <c r="R896" s="355"/>
      <c r="S896" s="355"/>
      <c r="T896" s="355"/>
      <c r="U896" s="355"/>
      <c r="V896" s="355"/>
      <c r="W896" s="355"/>
      <c r="X896" s="348"/>
      <c r="Y896" s="348"/>
      <c r="Z896" s="353"/>
      <c r="AA896" s="354"/>
      <c r="AB896" s="348"/>
    </row>
    <row r="897" spans="1:28" x14ac:dyDescent="0.25">
      <c r="D897" s="355"/>
      <c r="E897" s="355"/>
      <c r="F897" s="356"/>
      <c r="G897" s="355"/>
      <c r="H897" s="355"/>
      <c r="K897" s="355"/>
      <c r="L897" s="355"/>
      <c r="N897" s="355"/>
      <c r="O897" s="355"/>
      <c r="P897" s="355"/>
      <c r="Q897" s="355"/>
      <c r="R897" s="355"/>
      <c r="S897" s="355"/>
      <c r="T897" s="355"/>
      <c r="U897" s="355"/>
      <c r="V897" s="355"/>
      <c r="W897" s="355"/>
      <c r="X897" s="348"/>
      <c r="Y897" s="348"/>
      <c r="Z897" s="353"/>
      <c r="AA897" s="354"/>
      <c r="AB897" s="348"/>
    </row>
    <row r="898" spans="1:28" x14ac:dyDescent="0.25">
      <c r="D898" s="355"/>
      <c r="E898" s="355"/>
      <c r="F898" s="356"/>
      <c r="G898" s="355"/>
      <c r="H898" s="355"/>
      <c r="K898" s="355"/>
      <c r="L898" s="355"/>
      <c r="N898" s="355"/>
      <c r="O898" s="355"/>
      <c r="P898" s="355"/>
      <c r="Q898" s="355"/>
      <c r="R898" s="355"/>
      <c r="S898" s="355"/>
      <c r="T898" s="355"/>
      <c r="U898" s="355"/>
      <c r="V898" s="355"/>
      <c r="W898" s="355"/>
      <c r="X898" s="348"/>
      <c r="Y898" s="348"/>
      <c r="Z898" s="353"/>
      <c r="AA898" s="354"/>
      <c r="AB898" s="348"/>
    </row>
    <row r="899" spans="1:28" s="265" customFormat="1" x14ac:dyDescent="0.25">
      <c r="A899" s="259"/>
      <c r="B899" s="260"/>
      <c r="C899" s="259"/>
      <c r="D899" s="355"/>
      <c r="E899" s="355"/>
      <c r="F899" s="356"/>
      <c r="G899" s="355"/>
      <c r="H899" s="355"/>
      <c r="I899" s="259"/>
      <c r="J899" s="259"/>
      <c r="K899" s="355"/>
      <c r="L899" s="355"/>
      <c r="M899" s="259"/>
      <c r="N899" s="355"/>
      <c r="O899" s="355"/>
      <c r="P899" s="355"/>
      <c r="Q899" s="355"/>
      <c r="R899" s="355"/>
      <c r="S899" s="355"/>
      <c r="T899" s="355"/>
      <c r="U899" s="355"/>
      <c r="V899" s="355"/>
      <c r="W899" s="355"/>
      <c r="X899" s="348"/>
      <c r="Y899" s="348"/>
      <c r="Z899" s="353"/>
      <c r="AA899" s="354"/>
      <c r="AB899" s="348"/>
    </row>
    <row r="900" spans="1:28" s="265" customFormat="1" x14ac:dyDescent="0.25">
      <c r="A900" s="259"/>
      <c r="B900" s="260"/>
      <c r="C900" s="259"/>
      <c r="D900" s="355"/>
      <c r="E900" s="355"/>
      <c r="F900" s="356"/>
      <c r="G900" s="355"/>
      <c r="H900" s="355"/>
      <c r="I900" s="259"/>
      <c r="J900" s="259"/>
      <c r="K900" s="355"/>
      <c r="L900" s="355"/>
      <c r="M900" s="259"/>
      <c r="N900" s="355"/>
      <c r="O900" s="355"/>
      <c r="P900" s="355"/>
      <c r="Q900" s="355"/>
      <c r="R900" s="355"/>
      <c r="S900" s="355"/>
      <c r="T900" s="355"/>
      <c r="U900" s="355"/>
      <c r="V900" s="355"/>
      <c r="W900" s="355"/>
      <c r="X900" s="348"/>
      <c r="Y900" s="348"/>
      <c r="Z900" s="353"/>
      <c r="AA900" s="354"/>
      <c r="AB900" s="348"/>
    </row>
    <row r="901" spans="1:28" s="265" customFormat="1" x14ac:dyDescent="0.25">
      <c r="A901" s="259"/>
      <c r="B901" s="260"/>
      <c r="C901" s="259"/>
      <c r="D901" s="355"/>
      <c r="E901" s="355"/>
      <c r="F901" s="356"/>
      <c r="G901" s="355"/>
      <c r="H901" s="355"/>
      <c r="I901" s="259"/>
      <c r="J901" s="259"/>
      <c r="K901" s="355"/>
      <c r="L901" s="355"/>
      <c r="M901" s="259"/>
      <c r="N901" s="355"/>
      <c r="O901" s="355"/>
      <c r="P901" s="355"/>
      <c r="Q901" s="355"/>
      <c r="R901" s="355"/>
      <c r="S901" s="355"/>
      <c r="T901" s="355"/>
      <c r="U901" s="355"/>
      <c r="V901" s="355"/>
      <c r="W901" s="355"/>
      <c r="X901" s="348"/>
      <c r="Y901" s="348"/>
      <c r="Z901" s="353"/>
      <c r="AA901" s="354"/>
      <c r="AB901" s="348"/>
    </row>
    <row r="902" spans="1:28" x14ac:dyDescent="0.25">
      <c r="D902" s="355"/>
      <c r="E902" s="355"/>
      <c r="F902" s="356"/>
      <c r="G902" s="355"/>
      <c r="H902" s="355"/>
      <c r="K902" s="355"/>
      <c r="L902" s="355"/>
      <c r="N902" s="355"/>
      <c r="O902" s="355"/>
      <c r="P902" s="355"/>
      <c r="Q902" s="355"/>
      <c r="R902" s="355"/>
      <c r="S902" s="355"/>
      <c r="T902" s="355"/>
      <c r="U902" s="355"/>
      <c r="V902" s="355"/>
      <c r="W902" s="355"/>
      <c r="X902" s="348"/>
      <c r="Y902" s="348"/>
      <c r="Z902" s="353"/>
      <c r="AA902" s="354"/>
      <c r="AB902" s="348"/>
    </row>
    <row r="903" spans="1:28" x14ac:dyDescent="0.25">
      <c r="D903" s="355"/>
      <c r="E903" s="355"/>
      <c r="F903" s="356"/>
      <c r="G903" s="355"/>
      <c r="H903" s="355"/>
      <c r="K903" s="355"/>
      <c r="L903" s="355"/>
      <c r="N903" s="355"/>
      <c r="O903" s="355"/>
      <c r="P903" s="355"/>
      <c r="Q903" s="355"/>
      <c r="R903" s="355"/>
      <c r="S903" s="355"/>
      <c r="T903" s="355"/>
      <c r="U903" s="355"/>
      <c r="V903" s="355"/>
      <c r="W903" s="355"/>
      <c r="X903" s="348"/>
      <c r="Y903" s="348"/>
      <c r="Z903" s="353"/>
      <c r="AA903" s="354"/>
      <c r="AB903" s="348"/>
    </row>
    <row r="904" spans="1:28" x14ac:dyDescent="0.25">
      <c r="D904" s="355"/>
      <c r="E904" s="355"/>
      <c r="F904" s="356"/>
      <c r="G904" s="355"/>
      <c r="H904" s="355"/>
      <c r="K904" s="355"/>
      <c r="L904" s="355"/>
      <c r="N904" s="355"/>
      <c r="O904" s="355"/>
      <c r="P904" s="355"/>
      <c r="Q904" s="355"/>
      <c r="R904" s="355"/>
      <c r="S904" s="355"/>
      <c r="T904" s="355"/>
      <c r="U904" s="355"/>
      <c r="V904" s="355"/>
      <c r="W904" s="355"/>
      <c r="X904" s="348"/>
      <c r="Y904" s="348"/>
      <c r="Z904" s="353"/>
      <c r="AA904" s="354"/>
      <c r="AB904" s="348"/>
    </row>
    <row r="905" spans="1:28" x14ac:dyDescent="0.25">
      <c r="D905" s="355"/>
      <c r="E905" s="355"/>
      <c r="F905" s="356"/>
      <c r="G905" s="355"/>
      <c r="H905" s="355"/>
      <c r="K905" s="355"/>
      <c r="L905" s="355"/>
      <c r="N905" s="355"/>
      <c r="O905" s="355"/>
      <c r="P905" s="355"/>
      <c r="Q905" s="355"/>
      <c r="R905" s="355"/>
      <c r="S905" s="355"/>
      <c r="T905" s="355"/>
      <c r="U905" s="355"/>
      <c r="V905" s="355"/>
      <c r="W905" s="355"/>
      <c r="X905" s="348"/>
      <c r="Y905" s="348"/>
      <c r="Z905" s="353"/>
      <c r="AA905" s="354"/>
      <c r="AB905" s="348"/>
    </row>
    <row r="906" spans="1:28" x14ac:dyDescent="0.25">
      <c r="D906" s="355"/>
      <c r="E906" s="355"/>
      <c r="F906" s="356"/>
      <c r="G906" s="355"/>
      <c r="H906" s="355"/>
      <c r="K906" s="355"/>
      <c r="L906" s="355"/>
      <c r="N906" s="355"/>
      <c r="O906" s="355"/>
      <c r="P906" s="355"/>
      <c r="Q906" s="355"/>
      <c r="R906" s="355"/>
      <c r="S906" s="355"/>
      <c r="T906" s="355"/>
      <c r="U906" s="355"/>
      <c r="V906" s="355"/>
      <c r="W906" s="355"/>
      <c r="X906" s="348"/>
      <c r="Y906" s="348"/>
      <c r="Z906" s="353"/>
      <c r="AA906" s="354"/>
      <c r="AB906" s="348"/>
    </row>
    <row r="907" spans="1:28" x14ac:dyDescent="0.25">
      <c r="D907" s="355"/>
      <c r="E907" s="355"/>
      <c r="F907" s="356"/>
      <c r="G907" s="355"/>
      <c r="H907" s="355"/>
      <c r="K907" s="355"/>
      <c r="L907" s="355"/>
      <c r="N907" s="355"/>
      <c r="O907" s="355"/>
      <c r="P907" s="355"/>
      <c r="Q907" s="355"/>
      <c r="R907" s="355"/>
      <c r="S907" s="355"/>
      <c r="T907" s="355"/>
      <c r="U907" s="355"/>
      <c r="V907" s="355"/>
      <c r="W907" s="355"/>
      <c r="X907" s="348"/>
      <c r="Y907" s="348"/>
      <c r="Z907" s="353"/>
      <c r="AA907" s="354"/>
      <c r="AB907" s="348"/>
    </row>
    <row r="908" spans="1:28" x14ac:dyDescent="0.25">
      <c r="D908" s="355"/>
      <c r="E908" s="355"/>
      <c r="F908" s="356"/>
      <c r="G908" s="355"/>
      <c r="H908" s="355"/>
      <c r="K908" s="355"/>
      <c r="L908" s="355"/>
      <c r="N908" s="355"/>
      <c r="O908" s="355"/>
      <c r="P908" s="355"/>
      <c r="Q908" s="355"/>
      <c r="R908" s="355"/>
      <c r="S908" s="355"/>
      <c r="T908" s="355"/>
      <c r="U908" s="355"/>
      <c r="V908" s="355"/>
      <c r="W908" s="355"/>
      <c r="X908" s="348"/>
      <c r="Y908" s="348"/>
      <c r="Z908" s="353"/>
      <c r="AA908" s="354"/>
      <c r="AB908" s="348"/>
    </row>
    <row r="909" spans="1:28" x14ac:dyDescent="0.25">
      <c r="D909" s="355"/>
      <c r="E909" s="355"/>
      <c r="F909" s="356"/>
      <c r="G909" s="355"/>
      <c r="H909" s="355"/>
      <c r="K909" s="355"/>
      <c r="L909" s="355"/>
      <c r="N909" s="355"/>
      <c r="O909" s="355"/>
      <c r="P909" s="355"/>
      <c r="Q909" s="355"/>
      <c r="R909" s="355"/>
      <c r="S909" s="355"/>
      <c r="T909" s="355"/>
      <c r="U909" s="355"/>
      <c r="V909" s="355"/>
      <c r="W909" s="355"/>
      <c r="X909" s="348"/>
      <c r="Y909" s="348"/>
      <c r="Z909" s="353"/>
      <c r="AA909" s="354"/>
      <c r="AB909" s="348"/>
    </row>
    <row r="910" spans="1:28" x14ac:dyDescent="0.25">
      <c r="D910" s="355"/>
      <c r="E910" s="355"/>
      <c r="F910" s="356"/>
      <c r="G910" s="355"/>
      <c r="H910" s="355"/>
      <c r="K910" s="355"/>
      <c r="L910" s="355"/>
      <c r="N910" s="355"/>
      <c r="O910" s="355"/>
      <c r="P910" s="355"/>
      <c r="Q910" s="355"/>
      <c r="R910" s="355"/>
      <c r="S910" s="355"/>
      <c r="T910" s="355"/>
      <c r="U910" s="355"/>
      <c r="V910" s="355"/>
      <c r="W910" s="355"/>
      <c r="X910" s="348"/>
      <c r="Y910" s="348"/>
      <c r="Z910" s="353"/>
      <c r="AA910" s="354"/>
      <c r="AB910" s="348"/>
    </row>
    <row r="911" spans="1:28" x14ac:dyDescent="0.25">
      <c r="D911" s="355"/>
      <c r="E911" s="355"/>
      <c r="F911" s="356"/>
      <c r="G911" s="355"/>
      <c r="H911" s="355"/>
      <c r="K911" s="355"/>
      <c r="L911" s="355"/>
      <c r="N911" s="355"/>
      <c r="O911" s="355"/>
      <c r="P911" s="355"/>
      <c r="Q911" s="355"/>
      <c r="R911" s="355"/>
      <c r="S911" s="355"/>
      <c r="T911" s="355"/>
      <c r="U911" s="355"/>
      <c r="V911" s="355"/>
      <c r="W911" s="355"/>
      <c r="X911" s="348"/>
      <c r="Y911" s="348"/>
      <c r="Z911" s="353"/>
      <c r="AA911" s="354"/>
      <c r="AB911" s="348"/>
    </row>
    <row r="919" spans="29:32" x14ac:dyDescent="0.25">
      <c r="AC919" s="348"/>
      <c r="AD919" s="348"/>
      <c r="AE919" s="348"/>
      <c r="AF919" s="348"/>
    </row>
    <row r="920" spans="29:32" x14ac:dyDescent="0.25">
      <c r="AC920" s="348"/>
      <c r="AD920" s="348"/>
      <c r="AE920" s="348"/>
      <c r="AF920" s="348"/>
    </row>
    <row r="921" spans="29:32" x14ac:dyDescent="0.25">
      <c r="AC921" s="348"/>
      <c r="AD921" s="348"/>
      <c r="AE921" s="348"/>
      <c r="AF921" s="348"/>
    </row>
    <row r="922" spans="29:32" x14ac:dyDescent="0.25">
      <c r="AC922" s="348"/>
      <c r="AD922" s="348"/>
      <c r="AE922" s="348"/>
      <c r="AF922" s="348"/>
    </row>
    <row r="923" spans="29:32" x14ac:dyDescent="0.25">
      <c r="AC923" s="348"/>
      <c r="AD923" s="348"/>
      <c r="AE923" s="348"/>
      <c r="AF923" s="348"/>
    </row>
    <row r="924" spans="29:32" x14ac:dyDescent="0.25">
      <c r="AC924" s="348"/>
      <c r="AD924" s="348"/>
      <c r="AE924" s="348"/>
      <c r="AF924" s="348"/>
    </row>
    <row r="925" spans="29:32" x14ac:dyDescent="0.25">
      <c r="AC925" s="348"/>
      <c r="AD925" s="348"/>
      <c r="AE925" s="348"/>
      <c r="AF925" s="348"/>
    </row>
    <row r="926" spans="29:32" x14ac:dyDescent="0.25">
      <c r="AC926" s="348"/>
      <c r="AD926" s="348"/>
      <c r="AE926" s="348"/>
      <c r="AF926" s="348"/>
    </row>
    <row r="927" spans="29:32" x14ac:dyDescent="0.25">
      <c r="AC927" s="348"/>
      <c r="AD927" s="348"/>
      <c r="AE927" s="348"/>
      <c r="AF927" s="348"/>
    </row>
    <row r="928" spans="29:32" x14ac:dyDescent="0.25">
      <c r="AC928" s="348"/>
      <c r="AD928" s="348"/>
      <c r="AE928" s="348"/>
      <c r="AF928" s="348"/>
    </row>
    <row r="929" spans="29:32" x14ac:dyDescent="0.25">
      <c r="AC929" s="348"/>
      <c r="AD929" s="348"/>
      <c r="AE929" s="348"/>
      <c r="AF929" s="348"/>
    </row>
    <row r="930" spans="29:32" x14ac:dyDescent="0.25">
      <c r="AC930" s="348"/>
      <c r="AD930" s="348"/>
      <c r="AE930" s="348"/>
      <c r="AF930" s="348"/>
    </row>
    <row r="931" spans="29:32" x14ac:dyDescent="0.25">
      <c r="AC931" s="348"/>
      <c r="AD931" s="348"/>
      <c r="AE931" s="348"/>
      <c r="AF931" s="348"/>
    </row>
    <row r="932" spans="29:32" x14ac:dyDescent="0.25">
      <c r="AC932" s="348"/>
      <c r="AD932" s="348"/>
      <c r="AE932" s="348"/>
      <c r="AF932" s="348"/>
    </row>
    <row r="933" spans="29:32" x14ac:dyDescent="0.25">
      <c r="AC933" s="348"/>
      <c r="AD933" s="348"/>
      <c r="AE933" s="348"/>
      <c r="AF933" s="348"/>
    </row>
    <row r="934" spans="29:32" x14ac:dyDescent="0.25">
      <c r="AC934" s="348"/>
      <c r="AD934" s="348"/>
      <c r="AE934" s="348"/>
      <c r="AF934" s="348"/>
    </row>
    <row r="935" spans="29:32" x14ac:dyDescent="0.25">
      <c r="AC935" s="348"/>
      <c r="AD935" s="348"/>
      <c r="AE935" s="348"/>
      <c r="AF935" s="348"/>
    </row>
    <row r="936" spans="29:32" x14ac:dyDescent="0.25">
      <c r="AC936" s="348"/>
      <c r="AD936" s="348"/>
      <c r="AE936" s="348"/>
      <c r="AF936" s="348"/>
    </row>
    <row r="937" spans="29:32" x14ac:dyDescent="0.25">
      <c r="AC937" s="348"/>
      <c r="AD937" s="348"/>
      <c r="AE937" s="348"/>
      <c r="AF937" s="348"/>
    </row>
    <row r="938" spans="29:32" x14ac:dyDescent="0.25">
      <c r="AC938" s="348"/>
      <c r="AD938" s="348"/>
      <c r="AE938" s="348"/>
      <c r="AF938" s="348"/>
    </row>
    <row r="939" spans="29:32" x14ac:dyDescent="0.25">
      <c r="AC939" s="348"/>
      <c r="AD939" s="348"/>
      <c r="AE939" s="348"/>
      <c r="AF939" s="348"/>
    </row>
    <row r="940" spans="29:32" x14ac:dyDescent="0.25">
      <c r="AC940" s="348"/>
      <c r="AD940" s="348"/>
      <c r="AE940" s="348"/>
      <c r="AF940" s="348"/>
    </row>
    <row r="941" spans="29:32" x14ac:dyDescent="0.25">
      <c r="AC941" s="348"/>
      <c r="AD941" s="348"/>
      <c r="AE941" s="348"/>
      <c r="AF941" s="348"/>
    </row>
    <row r="942" spans="29:32" x14ac:dyDescent="0.25">
      <c r="AC942" s="348"/>
      <c r="AD942" s="348"/>
      <c r="AE942" s="348"/>
      <c r="AF942" s="348"/>
    </row>
    <row r="943" spans="29:32" x14ac:dyDescent="0.25">
      <c r="AC943" s="348"/>
      <c r="AD943" s="348"/>
      <c r="AE943" s="348"/>
      <c r="AF943" s="348"/>
    </row>
    <row r="944" spans="29:32" x14ac:dyDescent="0.25">
      <c r="AC944" s="348"/>
      <c r="AD944" s="348"/>
      <c r="AE944" s="348"/>
      <c r="AF944" s="348"/>
    </row>
  </sheetData>
  <sheetProtection formatCells="0" formatColumns="0" formatRows="0" autoFilter="0"/>
  <dataConsolidate link="1"/>
  <mergeCells count="1">
    <mergeCell ref="L1:Q1"/>
  </mergeCells>
  <conditionalFormatting sqref="AB682 AC902:XFD902">
    <cfRule type="expression" dxfId="659" priority="7423" stopIfTrue="1">
      <formula>#REF!="Στόχος"</formula>
    </cfRule>
  </conditionalFormatting>
  <conditionalFormatting sqref="AB682 AC902:XFD902">
    <cfRule type="expression" dxfId="658" priority="7424" stopIfTrue="1">
      <formula>#REF!="Δράση"</formula>
    </cfRule>
  </conditionalFormatting>
  <conditionalFormatting sqref="AB682 AC902:XFD902">
    <cfRule type="expression" dxfId="657" priority="7425" stopIfTrue="1">
      <formula>#REF!="Έργο"</formula>
    </cfRule>
  </conditionalFormatting>
  <conditionalFormatting sqref="AB682 AC902:XFD902">
    <cfRule type="expression" dxfId="656" priority="7426" stopIfTrue="1">
      <formula>#REF!="Ορόσημο"</formula>
    </cfRule>
  </conditionalFormatting>
  <conditionalFormatting sqref="A115:C115 A148:B148 A225:B225 E225:H225 E226:I227 K226:Y227 K225 M225:S225 V225:Y225 A102:C102 A105:C105 D103:Y104 A108:C108 D106:Y107 D109:Y110 D116:F117 A127:C127 D125:Y126 D137:Y138 D140:Y142 D154:Y156 D158:Y159 D161:Y162 D164:Y165 D171:Y172 A235:C235 A239:C240 A246:C246 A258:C259 A262:C263 A266:C266 A276:C276 A300:Y300 D303:Y304 D309:Y310 A314:Y314 D312:Y313 A319:Y319 D317:Y318 A322:Y322 D320:Y321 A330:C331 D99:Y101 D120:Y121 D113:E114 A112:C112 E102:Y102 A3:Y4 A284:C284 A280:C281 A73:F73 H73:Y73 D175:Y179 E325:F329 H325:Y329 H5:Y5 A230:C230 H112:Y117 D132:Y134 A131:C131 A139:C139 A149:C149 A143:C143 A160:C160 A163:C163 A166:C166 D167:Y169 A170:C170 A74:Y75 A78:F78 H78:Y78 D128:Y130 D298:Y299 A271:C272 A157:C157 A291:C291 A6:Y16 A5:F5 A28:Y28 A38:Y42 A80:Y81 A111:Y111 A118:Y118 A122:Y123 A135:Y135 D144:Y148 A152:Y152 A173:Y173 A181:Y182 A207:C224 E207:Y224 A287:C288 E261:Y272 E249:Y259 E228:Y246 A296:C296 A301:C302 E301:Y302 A315:C315 E315:Y315 E330:Y331 A323:C324 E323:Y324 A316:Y316 A311:Y311 A334:C338 E334:Y338 A305:Y308 A297:Y297 A204:Y206 A203:C203 E203:Y203 A196:Y198 A195:C195 E195:Y195 A200:Y202 A199:C199 E199:Y199 A193:Y194 A192:C192 E192:Y192 A189:Y191 A188:C188 E188:Y188 A184:Y187 A183:C183 E183:Y183 E180:Y180 E170:Y170 E166:Y166 A174:C174 E174:Y174 E163:Y163 E160:Y160 E157:Y157 A153:C153 E153:Y153 E143:Y143 A136:C136 E136:Y136 E139:Y139 E131:Y131 E127:Y127 A124:C124 E124:Y124 A119:C119 E119:Y119 E112 E115:F115 E105:Y105 E108:Y108 A98:C98 E98:Y98 A86:Y87 A85:C85 E85:Y85 A89:Y90 A88:C88 E88:Y88 A92:Y93 A91:C91 E91:Y91 A95:Y97 A94:C94 E94:Y94 A79:C79 E79:Y79 A83:Y84 A82:C82 E82:Y82 A70:Y71 A69:C69 E69:Y69 A72:C72 E72:Y72 A77:Y77 A76:C76 E76:Y76 A65:Y68 A64:C64 E64:Y64 A51:Y63 A50:C50 E50:Y50 A44:Y49 A43:C43 E43:Y43 A33:C33 E33:Y33 A24:Y25 A23:C23 E23:Y23 A26:C27 E26:Y27 A30:Y32 A29:C29 E29:Y29 A18:Y19 A17:C17 E17:Y17 A21:Y22 A20:C20 E20:Y20 E274:Y296 E149:Y149 D150:Y151">
    <cfRule type="expression" dxfId="655" priority="7427" stopIfTrue="1">
      <formula>$A3="Στόχος"</formula>
    </cfRule>
    <cfRule type="expression" dxfId="654" priority="7428" stopIfTrue="1">
      <formula>$A3="Δράση"</formula>
    </cfRule>
    <cfRule type="expression" dxfId="653" priority="7429" stopIfTrue="1">
      <formula>$A3="Έργο"</formula>
    </cfRule>
    <cfRule type="expression" dxfId="652" priority="7430" stopIfTrue="1">
      <formula>$A3="Ορόσημο"</formula>
    </cfRule>
  </conditionalFormatting>
  <conditionalFormatting sqref="A274:C275">
    <cfRule type="expression" dxfId="651" priority="437" stopIfTrue="1">
      <formula>$A274="Στόχος"</formula>
    </cfRule>
    <cfRule type="expression" dxfId="650" priority="438" stopIfTrue="1">
      <formula>$A274="Δράση"</formula>
    </cfRule>
    <cfRule type="expression" dxfId="649" priority="439" stopIfTrue="1">
      <formula>$A274="Έργο"</formula>
    </cfRule>
    <cfRule type="expression" dxfId="648" priority="440" stopIfTrue="1">
      <formula>$A274="Ορόσημο"</formula>
    </cfRule>
  </conditionalFormatting>
  <conditionalFormatting sqref="A249:A257 C249:C257">
    <cfRule type="expression" dxfId="647" priority="453" stopIfTrue="1">
      <formula>$A249="Στόχος"</formula>
    </cfRule>
    <cfRule type="expression" dxfId="646" priority="454" stopIfTrue="1">
      <formula>$A249="Δράση"</formula>
    </cfRule>
    <cfRule type="expression" dxfId="645" priority="455" stopIfTrue="1">
      <formula>$A249="Έργο"</formula>
    </cfRule>
    <cfRule type="expression" dxfId="644" priority="456" stopIfTrue="1">
      <formula>$A249="Ορόσημο"</formula>
    </cfRule>
  </conditionalFormatting>
  <conditionalFormatting sqref="C148">
    <cfRule type="expression" dxfId="643" priority="649" stopIfTrue="1">
      <formula>$A148="Στόχος"</formula>
    </cfRule>
    <cfRule type="expression" dxfId="642" priority="650" stopIfTrue="1">
      <formula>$A148="Δράση"</formula>
    </cfRule>
    <cfRule type="expression" dxfId="641" priority="651" stopIfTrue="1">
      <formula>$A148="Έργο"</formula>
    </cfRule>
    <cfRule type="expression" dxfId="640" priority="652" stopIfTrue="1">
      <formula>$A148="Ορόσημο"</formula>
    </cfRule>
  </conditionalFormatting>
  <conditionalFormatting sqref="C167:C169">
    <cfRule type="expression" dxfId="639" priority="489" stopIfTrue="1">
      <formula>$A167="Στόχος"</formula>
    </cfRule>
    <cfRule type="expression" dxfId="638" priority="490" stopIfTrue="1">
      <formula>$A167="Δράση"</formula>
    </cfRule>
    <cfRule type="expression" dxfId="637" priority="491" stopIfTrue="1">
      <formula>$A167="Έργο"</formula>
    </cfRule>
    <cfRule type="expression" dxfId="636" priority="492" stopIfTrue="1">
      <formula>$A167="Ορόσημο"</formula>
    </cfRule>
  </conditionalFormatting>
  <conditionalFormatting sqref="AC253:XFD253">
    <cfRule type="expression" dxfId="635" priority="7431" stopIfTrue="1">
      <formula>#REF!="Στόχος"</formula>
    </cfRule>
    <cfRule type="expression" dxfId="634" priority="7432" stopIfTrue="1">
      <formula>#REF!="Δράση"</formula>
    </cfRule>
    <cfRule type="expression" dxfId="633" priority="7433" stopIfTrue="1">
      <formula>#REF!="Έργο"</formula>
    </cfRule>
    <cfRule type="expression" dxfId="632" priority="7434" stopIfTrue="1">
      <formula>#REF!="Ορόσημο"</formula>
    </cfRule>
  </conditionalFormatting>
  <conditionalFormatting sqref="C225">
    <cfRule type="expression" dxfId="631" priority="641" stopIfTrue="1">
      <formula>$A225="Στόχος"</formula>
    </cfRule>
    <cfRule type="expression" dxfId="630" priority="642" stopIfTrue="1">
      <formula>$A225="Δράση"</formula>
    </cfRule>
    <cfRule type="expression" dxfId="629" priority="643" stopIfTrue="1">
      <formula>$A225="Έργο"</formula>
    </cfRule>
    <cfRule type="expression" dxfId="628" priority="644" stopIfTrue="1">
      <formula>$A225="Ορόσημο"</formula>
    </cfRule>
  </conditionalFormatting>
  <conditionalFormatting sqref="C140:C142">
    <cfRule type="expression" dxfId="627" priority="545" stopIfTrue="1">
      <formula>$A140="Στόχος"</formula>
    </cfRule>
    <cfRule type="expression" dxfId="626" priority="546" stopIfTrue="1">
      <formula>$A140="Δράση"</formula>
    </cfRule>
    <cfRule type="expression" dxfId="625" priority="547" stopIfTrue="1">
      <formula>$A140="Έργο"</formula>
    </cfRule>
    <cfRule type="expression" dxfId="624" priority="548" stopIfTrue="1">
      <formula>$A140="Ορόσημο"</formula>
    </cfRule>
  </conditionalFormatting>
  <conditionalFormatting sqref="A144:B147">
    <cfRule type="expression" dxfId="623" priority="541" stopIfTrue="1">
      <formula>$A144="Στόχος"</formula>
    </cfRule>
    <cfRule type="expression" dxfId="622" priority="542" stopIfTrue="1">
      <formula>$A144="Δράση"</formula>
    </cfRule>
    <cfRule type="expression" dxfId="621" priority="543" stopIfTrue="1">
      <formula>$A144="Έργο"</formula>
    </cfRule>
    <cfRule type="expression" dxfId="620" priority="544" stopIfTrue="1">
      <formula>$A144="Ορόσημο"</formula>
    </cfRule>
  </conditionalFormatting>
  <conditionalFormatting sqref="J226">
    <cfRule type="expression" dxfId="619" priority="625" stopIfTrue="1">
      <formula>$A226="Στόχος"</formula>
    </cfRule>
    <cfRule type="expression" dxfId="618" priority="626" stopIfTrue="1">
      <formula>$A226="Δράση"</formula>
    </cfRule>
    <cfRule type="expression" dxfId="617" priority="627" stopIfTrue="1">
      <formula>$A226="Έργο"</formula>
    </cfRule>
    <cfRule type="expression" dxfId="616" priority="628" stopIfTrue="1">
      <formula>$A226="Ορόσημο"</formula>
    </cfRule>
  </conditionalFormatting>
  <conditionalFormatting sqref="J227">
    <cfRule type="expression" dxfId="615" priority="621" stopIfTrue="1">
      <formula>$A227="Στόχος"</formula>
    </cfRule>
    <cfRule type="expression" dxfId="614" priority="622" stopIfTrue="1">
      <formula>$A227="Δράση"</formula>
    </cfRule>
    <cfRule type="expression" dxfId="613" priority="623" stopIfTrue="1">
      <formula>$A227="Έργο"</formula>
    </cfRule>
    <cfRule type="expression" dxfId="612" priority="624" stopIfTrue="1">
      <formula>$A227="Ορόσημο"</formula>
    </cfRule>
  </conditionalFormatting>
  <conditionalFormatting sqref="I225">
    <cfRule type="expression" dxfId="611" priority="617" stopIfTrue="1">
      <formula>$A225="Στόχος"</formula>
    </cfRule>
    <cfRule type="expression" dxfId="610" priority="618" stopIfTrue="1">
      <formula>$A225="Δράση"</formula>
    </cfRule>
    <cfRule type="expression" dxfId="609" priority="619" stopIfTrue="1">
      <formula>$A225="Έργο"</formula>
    </cfRule>
    <cfRule type="expression" dxfId="608" priority="620" stopIfTrue="1">
      <formula>$A225="Ορόσημο"</formula>
    </cfRule>
  </conditionalFormatting>
  <conditionalFormatting sqref="J225">
    <cfRule type="expression" dxfId="607" priority="613" stopIfTrue="1">
      <formula>$A225="Στόχος"</formula>
    </cfRule>
    <cfRule type="expression" dxfId="606" priority="614" stopIfTrue="1">
      <formula>$A225="Δράση"</formula>
    </cfRule>
    <cfRule type="expression" dxfId="605" priority="615" stopIfTrue="1">
      <formula>$A225="Έργο"</formula>
    </cfRule>
    <cfRule type="expression" dxfId="604" priority="616" stopIfTrue="1">
      <formula>$A225="Ορόσημο"</formula>
    </cfRule>
  </conditionalFormatting>
  <conditionalFormatting sqref="L225">
    <cfRule type="expression" dxfId="603" priority="609" stopIfTrue="1">
      <formula>$A225="Στόχος"</formula>
    </cfRule>
    <cfRule type="expression" dxfId="602" priority="610" stopIfTrue="1">
      <formula>$A225="Δράση"</formula>
    </cfRule>
    <cfRule type="expression" dxfId="601" priority="611" stopIfTrue="1">
      <formula>$A225="Έργο"</formula>
    </cfRule>
    <cfRule type="expression" dxfId="600" priority="612" stopIfTrue="1">
      <formula>$A225="Ορόσημο"</formula>
    </cfRule>
  </conditionalFormatting>
  <conditionalFormatting sqref="T225">
    <cfRule type="expression" dxfId="599" priority="605" stopIfTrue="1">
      <formula>$A225="Στόχος"</formula>
    </cfRule>
    <cfRule type="expression" dxfId="598" priority="606" stopIfTrue="1">
      <formula>$A225="Δράση"</formula>
    </cfRule>
    <cfRule type="expression" dxfId="597" priority="607" stopIfTrue="1">
      <formula>$A225="Έργο"</formula>
    </cfRule>
    <cfRule type="expression" dxfId="596" priority="608" stopIfTrue="1">
      <formula>$A225="Ορόσημο"</formula>
    </cfRule>
  </conditionalFormatting>
  <conditionalFormatting sqref="U225">
    <cfRule type="expression" dxfId="595" priority="601" stopIfTrue="1">
      <formula>$A225="Στόχος"</formula>
    </cfRule>
    <cfRule type="expression" dxfId="594" priority="602" stopIfTrue="1">
      <formula>$A225="Δράση"</formula>
    </cfRule>
    <cfRule type="expression" dxfId="593" priority="603" stopIfTrue="1">
      <formula>$A225="Έργο"</formula>
    </cfRule>
    <cfRule type="expression" dxfId="592" priority="604" stopIfTrue="1">
      <formula>$A225="Ορόσημο"</formula>
    </cfRule>
  </conditionalFormatting>
  <conditionalFormatting sqref="A99:C101">
    <cfRule type="expression" dxfId="591" priority="593" stopIfTrue="1">
      <formula>$A99="Στόχος"</formula>
    </cfRule>
    <cfRule type="expression" dxfId="590" priority="594" stopIfTrue="1">
      <formula>$A99="Δράση"</formula>
    </cfRule>
    <cfRule type="expression" dxfId="589" priority="595" stopIfTrue="1">
      <formula>$A99="Έργο"</formula>
    </cfRule>
    <cfRule type="expression" dxfId="588" priority="596" stopIfTrue="1">
      <formula>$A99="Ορόσημο"</formula>
    </cfRule>
  </conditionalFormatting>
  <conditionalFormatting sqref="A103:C104">
    <cfRule type="expression" dxfId="587" priority="589" stopIfTrue="1">
      <formula>$A103="Στόχος"</formula>
    </cfRule>
    <cfRule type="expression" dxfId="586" priority="590" stopIfTrue="1">
      <formula>$A103="Δράση"</formula>
    </cfRule>
    <cfRule type="expression" dxfId="585" priority="591" stopIfTrue="1">
      <formula>$A103="Έργο"</formula>
    </cfRule>
    <cfRule type="expression" dxfId="584" priority="592" stopIfTrue="1">
      <formula>$A103="Ορόσημο"</formula>
    </cfRule>
  </conditionalFormatting>
  <conditionalFormatting sqref="A106:C107">
    <cfRule type="expression" dxfId="583" priority="585" stopIfTrue="1">
      <formula>$A106="Στόχος"</formula>
    </cfRule>
    <cfRule type="expression" dxfId="582" priority="586" stopIfTrue="1">
      <formula>$A106="Δράση"</formula>
    </cfRule>
    <cfRule type="expression" dxfId="581" priority="587" stopIfTrue="1">
      <formula>$A106="Έργο"</formula>
    </cfRule>
    <cfRule type="expression" dxfId="580" priority="588" stopIfTrue="1">
      <formula>$A106="Ορόσημο"</formula>
    </cfRule>
  </conditionalFormatting>
  <conditionalFormatting sqref="A109:C110">
    <cfRule type="expression" dxfId="579" priority="581" stopIfTrue="1">
      <formula>$A109="Στόχος"</formula>
    </cfRule>
    <cfRule type="expression" dxfId="578" priority="582" stopIfTrue="1">
      <formula>$A109="Δράση"</formula>
    </cfRule>
    <cfRule type="expression" dxfId="577" priority="583" stopIfTrue="1">
      <formula>$A109="Έργο"</formula>
    </cfRule>
    <cfRule type="expression" dxfId="576" priority="584" stopIfTrue="1">
      <formula>$A109="Ορόσημο"</formula>
    </cfRule>
  </conditionalFormatting>
  <conditionalFormatting sqref="A113:C114">
    <cfRule type="expression" dxfId="575" priority="577" stopIfTrue="1">
      <formula>$A113="Στόχος"</formula>
    </cfRule>
    <cfRule type="expression" dxfId="574" priority="578" stopIfTrue="1">
      <formula>$A113="Δράση"</formula>
    </cfRule>
    <cfRule type="expression" dxfId="573" priority="579" stopIfTrue="1">
      <formula>$A113="Έργο"</formula>
    </cfRule>
    <cfRule type="expression" dxfId="572" priority="580" stopIfTrue="1">
      <formula>$A113="Ορόσημο"</formula>
    </cfRule>
  </conditionalFormatting>
  <conditionalFormatting sqref="A116:C117">
    <cfRule type="expression" dxfId="571" priority="573" stopIfTrue="1">
      <formula>$A116="Στόχος"</formula>
    </cfRule>
    <cfRule type="expression" dxfId="570" priority="574" stopIfTrue="1">
      <formula>$A116="Δράση"</formula>
    </cfRule>
    <cfRule type="expression" dxfId="569" priority="575" stopIfTrue="1">
      <formula>$A116="Έργο"</formula>
    </cfRule>
    <cfRule type="expression" dxfId="568" priority="576" stopIfTrue="1">
      <formula>$A116="Ορόσημο"</formula>
    </cfRule>
  </conditionalFormatting>
  <conditionalFormatting sqref="A120:C121">
    <cfRule type="expression" dxfId="567" priority="569" stopIfTrue="1">
      <formula>$A120="Στόχος"</formula>
    </cfRule>
    <cfRule type="expression" dxfId="566" priority="570" stopIfTrue="1">
      <formula>$A120="Δράση"</formula>
    </cfRule>
    <cfRule type="expression" dxfId="565" priority="571" stopIfTrue="1">
      <formula>$A120="Έργο"</formula>
    </cfRule>
    <cfRule type="expression" dxfId="564" priority="572" stopIfTrue="1">
      <formula>$A120="Ορόσημο"</formula>
    </cfRule>
  </conditionalFormatting>
  <conditionalFormatting sqref="A125:C126">
    <cfRule type="expression" dxfId="563" priority="565" stopIfTrue="1">
      <formula>$A125="Στόχος"</formula>
    </cfRule>
    <cfRule type="expression" dxfId="562" priority="566" stopIfTrue="1">
      <formula>$A125="Δράση"</formula>
    </cfRule>
    <cfRule type="expression" dxfId="561" priority="567" stopIfTrue="1">
      <formula>$A125="Έργο"</formula>
    </cfRule>
    <cfRule type="expression" dxfId="560" priority="568" stopIfTrue="1">
      <formula>$A125="Ορόσημο"</formula>
    </cfRule>
  </conditionalFormatting>
  <conditionalFormatting sqref="A128:C130">
    <cfRule type="expression" dxfId="559" priority="561" stopIfTrue="1">
      <formula>$A128="Στόχος"</formula>
    </cfRule>
    <cfRule type="expression" dxfId="558" priority="562" stopIfTrue="1">
      <formula>$A128="Δράση"</formula>
    </cfRule>
    <cfRule type="expression" dxfId="557" priority="563" stopIfTrue="1">
      <formula>$A128="Έργο"</formula>
    </cfRule>
    <cfRule type="expression" dxfId="556" priority="564" stopIfTrue="1">
      <formula>$A128="Ορόσημο"</formula>
    </cfRule>
  </conditionalFormatting>
  <conditionalFormatting sqref="A132:C134">
    <cfRule type="expression" dxfId="555" priority="557" stopIfTrue="1">
      <formula>$A132="Στόχος"</formula>
    </cfRule>
    <cfRule type="expression" dxfId="554" priority="558" stopIfTrue="1">
      <formula>$A132="Δράση"</formula>
    </cfRule>
    <cfRule type="expression" dxfId="553" priority="559" stopIfTrue="1">
      <formula>$A132="Έργο"</formula>
    </cfRule>
    <cfRule type="expression" dxfId="552" priority="560" stopIfTrue="1">
      <formula>$A132="Ορόσημο"</formula>
    </cfRule>
  </conditionalFormatting>
  <conditionalFormatting sqref="A137:C138">
    <cfRule type="expression" dxfId="551" priority="553" stopIfTrue="1">
      <formula>$A137="Στόχος"</formula>
    </cfRule>
    <cfRule type="expression" dxfId="550" priority="554" stopIfTrue="1">
      <formula>$A137="Δράση"</formula>
    </cfRule>
    <cfRule type="expression" dxfId="549" priority="555" stopIfTrue="1">
      <formula>$A137="Έργο"</formula>
    </cfRule>
    <cfRule type="expression" dxfId="548" priority="556" stopIfTrue="1">
      <formula>$A137="Ορόσημο"</formula>
    </cfRule>
  </conditionalFormatting>
  <conditionalFormatting sqref="A140:B142">
    <cfRule type="expression" dxfId="547" priority="549" stopIfTrue="1">
      <formula>$A140="Στόχος"</formula>
    </cfRule>
    <cfRule type="expression" dxfId="546" priority="550" stopIfTrue="1">
      <formula>$A140="Δράση"</formula>
    </cfRule>
    <cfRule type="expression" dxfId="545" priority="551" stopIfTrue="1">
      <formula>$A140="Έργο"</formula>
    </cfRule>
    <cfRule type="expression" dxfId="544" priority="552" stopIfTrue="1">
      <formula>$A140="Ορόσημο"</formula>
    </cfRule>
  </conditionalFormatting>
  <conditionalFormatting sqref="C144:C147">
    <cfRule type="expression" dxfId="543" priority="537" stopIfTrue="1">
      <formula>$A144="Στόχος"</formula>
    </cfRule>
    <cfRule type="expression" dxfId="542" priority="538" stopIfTrue="1">
      <formula>$A144="Δράση"</formula>
    </cfRule>
    <cfRule type="expression" dxfId="541" priority="539" stopIfTrue="1">
      <formula>$A144="Έργο"</formula>
    </cfRule>
    <cfRule type="expression" dxfId="540" priority="540" stopIfTrue="1">
      <formula>$A144="Ορόσημο"</formula>
    </cfRule>
  </conditionalFormatting>
  <conditionalFormatting sqref="A150:B151">
    <cfRule type="expression" dxfId="539" priority="533" stopIfTrue="1">
      <formula>$A150="Στόχος"</formula>
    </cfRule>
    <cfRule type="expression" dxfId="538" priority="534" stopIfTrue="1">
      <formula>$A150="Δράση"</formula>
    </cfRule>
    <cfRule type="expression" dxfId="537" priority="535" stopIfTrue="1">
      <formula>$A150="Έργο"</formula>
    </cfRule>
    <cfRule type="expression" dxfId="536" priority="536" stopIfTrue="1">
      <formula>$A150="Ορόσημο"</formula>
    </cfRule>
  </conditionalFormatting>
  <conditionalFormatting sqref="C150:C151">
    <cfRule type="expression" dxfId="535" priority="529" stopIfTrue="1">
      <formula>$A150="Στόχος"</formula>
    </cfRule>
    <cfRule type="expression" dxfId="534" priority="530" stopIfTrue="1">
      <formula>$A150="Δράση"</formula>
    </cfRule>
    <cfRule type="expression" dxfId="533" priority="531" stopIfTrue="1">
      <formula>$A150="Έργο"</formula>
    </cfRule>
    <cfRule type="expression" dxfId="532" priority="532" stopIfTrue="1">
      <formula>$A150="Ορόσημο"</formula>
    </cfRule>
  </conditionalFormatting>
  <conditionalFormatting sqref="A154:B156">
    <cfRule type="expression" dxfId="531" priority="525" stopIfTrue="1">
      <formula>$A154="Στόχος"</formula>
    </cfRule>
    <cfRule type="expression" dxfId="530" priority="526" stopIfTrue="1">
      <formula>$A154="Δράση"</formula>
    </cfRule>
    <cfRule type="expression" dxfId="529" priority="527" stopIfTrue="1">
      <formula>$A154="Έργο"</formula>
    </cfRule>
    <cfRule type="expression" dxfId="528" priority="528" stopIfTrue="1">
      <formula>$A154="Ορόσημο"</formula>
    </cfRule>
  </conditionalFormatting>
  <conditionalFormatting sqref="C154:C156">
    <cfRule type="expression" dxfId="527" priority="521" stopIfTrue="1">
      <formula>$A154="Στόχος"</formula>
    </cfRule>
    <cfRule type="expression" dxfId="526" priority="522" stopIfTrue="1">
      <formula>$A154="Δράση"</formula>
    </cfRule>
    <cfRule type="expression" dxfId="525" priority="523" stopIfTrue="1">
      <formula>$A154="Έργο"</formula>
    </cfRule>
    <cfRule type="expression" dxfId="524" priority="524" stopIfTrue="1">
      <formula>$A154="Ορόσημο"</formula>
    </cfRule>
  </conditionalFormatting>
  <conditionalFormatting sqref="A158:B159">
    <cfRule type="expression" dxfId="523" priority="517" stopIfTrue="1">
      <formula>$A158="Στόχος"</formula>
    </cfRule>
    <cfRule type="expression" dxfId="522" priority="518" stopIfTrue="1">
      <formula>$A158="Δράση"</formula>
    </cfRule>
    <cfRule type="expression" dxfId="521" priority="519" stopIfTrue="1">
      <formula>$A158="Έργο"</formula>
    </cfRule>
    <cfRule type="expression" dxfId="520" priority="520" stopIfTrue="1">
      <formula>$A158="Ορόσημο"</formula>
    </cfRule>
  </conditionalFormatting>
  <conditionalFormatting sqref="C158:C159">
    <cfRule type="expression" dxfId="519" priority="513" stopIfTrue="1">
      <formula>$A158="Στόχος"</formula>
    </cfRule>
    <cfRule type="expression" dxfId="518" priority="514" stopIfTrue="1">
      <formula>$A158="Δράση"</formula>
    </cfRule>
    <cfRule type="expression" dxfId="517" priority="515" stopIfTrue="1">
      <formula>$A158="Έργο"</formula>
    </cfRule>
    <cfRule type="expression" dxfId="516" priority="516" stopIfTrue="1">
      <formula>$A158="Ορόσημο"</formula>
    </cfRule>
  </conditionalFormatting>
  <conditionalFormatting sqref="A161:B162">
    <cfRule type="expression" dxfId="515" priority="509" stopIfTrue="1">
      <formula>$A161="Στόχος"</formula>
    </cfRule>
    <cfRule type="expression" dxfId="514" priority="510" stopIfTrue="1">
      <formula>$A161="Δράση"</formula>
    </cfRule>
    <cfRule type="expression" dxfId="513" priority="511" stopIfTrue="1">
      <formula>$A161="Έργο"</formula>
    </cfRule>
    <cfRule type="expression" dxfId="512" priority="512" stopIfTrue="1">
      <formula>$A161="Ορόσημο"</formula>
    </cfRule>
  </conditionalFormatting>
  <conditionalFormatting sqref="C161:C162">
    <cfRule type="expression" dxfId="511" priority="505" stopIfTrue="1">
      <formula>$A161="Στόχος"</formula>
    </cfRule>
    <cfRule type="expression" dxfId="510" priority="506" stopIfTrue="1">
      <formula>$A161="Δράση"</formula>
    </cfRule>
    <cfRule type="expression" dxfId="509" priority="507" stopIfTrue="1">
      <formula>$A161="Έργο"</formula>
    </cfRule>
    <cfRule type="expression" dxfId="508" priority="508" stopIfTrue="1">
      <formula>$A161="Ορόσημο"</formula>
    </cfRule>
  </conditionalFormatting>
  <conditionalFormatting sqref="A164:B165">
    <cfRule type="expression" dxfId="507" priority="501" stopIfTrue="1">
      <formula>$A164="Στόχος"</formula>
    </cfRule>
    <cfRule type="expression" dxfId="506" priority="502" stopIfTrue="1">
      <formula>$A164="Δράση"</formula>
    </cfRule>
    <cfRule type="expression" dxfId="505" priority="503" stopIfTrue="1">
      <formula>$A164="Έργο"</formula>
    </cfRule>
    <cfRule type="expression" dxfId="504" priority="504" stopIfTrue="1">
      <formula>$A164="Ορόσημο"</formula>
    </cfRule>
  </conditionalFormatting>
  <conditionalFormatting sqref="C164:C165">
    <cfRule type="expression" dxfId="503" priority="497" stopIfTrue="1">
      <formula>$A164="Στόχος"</formula>
    </cfRule>
    <cfRule type="expression" dxfId="502" priority="498" stopIfTrue="1">
      <formula>$A164="Δράση"</formula>
    </cfRule>
    <cfRule type="expression" dxfId="501" priority="499" stopIfTrue="1">
      <formula>$A164="Έργο"</formula>
    </cfRule>
    <cfRule type="expression" dxfId="500" priority="500" stopIfTrue="1">
      <formula>$A164="Ορόσημο"</formula>
    </cfRule>
  </conditionalFormatting>
  <conditionalFormatting sqref="A167:B169">
    <cfRule type="expression" dxfId="499" priority="493" stopIfTrue="1">
      <formula>$A167="Στόχος"</formula>
    </cfRule>
    <cfRule type="expression" dxfId="498" priority="494" stopIfTrue="1">
      <formula>$A167="Δράση"</formula>
    </cfRule>
    <cfRule type="expression" dxfId="497" priority="495" stopIfTrue="1">
      <formula>$A167="Έργο"</formula>
    </cfRule>
    <cfRule type="expression" dxfId="496" priority="496" stopIfTrue="1">
      <formula>$A167="Ορόσημο"</formula>
    </cfRule>
  </conditionalFormatting>
  <conditionalFormatting sqref="A171:B172">
    <cfRule type="expression" dxfId="495" priority="485" stopIfTrue="1">
      <formula>$A171="Στόχος"</formula>
    </cfRule>
    <cfRule type="expression" dxfId="494" priority="486" stopIfTrue="1">
      <formula>$A171="Δράση"</formula>
    </cfRule>
    <cfRule type="expression" dxfId="493" priority="487" stopIfTrue="1">
      <formula>$A171="Έργο"</formula>
    </cfRule>
    <cfRule type="expression" dxfId="492" priority="488" stopIfTrue="1">
      <formula>$A171="Ορόσημο"</formula>
    </cfRule>
  </conditionalFormatting>
  <conditionalFormatting sqref="C171:C172">
    <cfRule type="expression" dxfId="491" priority="481" stopIfTrue="1">
      <formula>$A171="Στόχος"</formula>
    </cfRule>
    <cfRule type="expression" dxfId="490" priority="482" stopIfTrue="1">
      <formula>$A171="Δράση"</formula>
    </cfRule>
    <cfRule type="expression" dxfId="489" priority="483" stopIfTrue="1">
      <formula>$A171="Έργο"</formula>
    </cfRule>
    <cfRule type="expression" dxfId="488" priority="484" stopIfTrue="1">
      <formula>$A171="Ορόσημο"</formula>
    </cfRule>
  </conditionalFormatting>
  <conditionalFormatting sqref="A175:B180">
    <cfRule type="expression" dxfId="487" priority="477" stopIfTrue="1">
      <formula>$A175="Στόχος"</formula>
    </cfRule>
    <cfRule type="expression" dxfId="486" priority="478" stopIfTrue="1">
      <formula>$A175="Δράση"</formula>
    </cfRule>
    <cfRule type="expression" dxfId="485" priority="479" stopIfTrue="1">
      <formula>$A175="Έργο"</formula>
    </cfRule>
    <cfRule type="expression" dxfId="484" priority="480" stopIfTrue="1">
      <formula>$A175="Ορόσημο"</formula>
    </cfRule>
  </conditionalFormatting>
  <conditionalFormatting sqref="C175:C180">
    <cfRule type="expression" dxfId="483" priority="473" stopIfTrue="1">
      <formula>$A175="Στόχος"</formula>
    </cfRule>
    <cfRule type="expression" dxfId="482" priority="474" stopIfTrue="1">
      <formula>$A175="Δράση"</formula>
    </cfRule>
    <cfRule type="expression" dxfId="481" priority="475" stopIfTrue="1">
      <formula>$A175="Έργο"</formula>
    </cfRule>
    <cfRule type="expression" dxfId="480" priority="476" stopIfTrue="1">
      <formula>$A175="Ορόσημο"</formula>
    </cfRule>
  </conditionalFormatting>
  <conditionalFormatting sqref="A226:C229">
    <cfRule type="expression" dxfId="479" priority="469" stopIfTrue="1">
      <formula>$A226="Στόχος"</formula>
    </cfRule>
    <cfRule type="expression" dxfId="478" priority="470" stopIfTrue="1">
      <formula>$A226="Δράση"</formula>
    </cfRule>
    <cfRule type="expression" dxfId="477" priority="471" stopIfTrue="1">
      <formula>$A226="Έργο"</formula>
    </cfRule>
    <cfRule type="expression" dxfId="476" priority="472" stopIfTrue="1">
      <formula>$A226="Ορόσημο"</formula>
    </cfRule>
  </conditionalFormatting>
  <conditionalFormatting sqref="A231:C234">
    <cfRule type="expression" dxfId="475" priority="465" stopIfTrue="1">
      <formula>$A231="Στόχος"</formula>
    </cfRule>
    <cfRule type="expression" dxfId="474" priority="466" stopIfTrue="1">
      <formula>$A231="Δράση"</formula>
    </cfRule>
    <cfRule type="expression" dxfId="473" priority="467" stopIfTrue="1">
      <formula>$A231="Έργο"</formula>
    </cfRule>
    <cfRule type="expression" dxfId="472" priority="468" stopIfTrue="1">
      <formula>$A231="Ορόσημο"</formula>
    </cfRule>
  </conditionalFormatting>
  <conditionalFormatting sqref="A236:C238">
    <cfRule type="expression" dxfId="471" priority="461" stopIfTrue="1">
      <formula>$A236="Στόχος"</formula>
    </cfRule>
    <cfRule type="expression" dxfId="470" priority="462" stopIfTrue="1">
      <formula>$A236="Δράση"</formula>
    </cfRule>
    <cfRule type="expression" dxfId="469" priority="463" stopIfTrue="1">
      <formula>$A236="Έργο"</formula>
    </cfRule>
    <cfRule type="expression" dxfId="468" priority="464" stopIfTrue="1">
      <formula>$A236="Ορόσημο"</formula>
    </cfRule>
  </conditionalFormatting>
  <conditionalFormatting sqref="A241:C245">
    <cfRule type="expression" dxfId="467" priority="457" stopIfTrue="1">
      <formula>$A241="Στόχος"</formula>
    </cfRule>
    <cfRule type="expression" dxfId="466" priority="458" stopIfTrue="1">
      <formula>$A241="Δράση"</formula>
    </cfRule>
    <cfRule type="expression" dxfId="465" priority="459" stopIfTrue="1">
      <formula>$A241="Έργο"</formula>
    </cfRule>
    <cfRule type="expression" dxfId="464" priority="460" stopIfTrue="1">
      <formula>$A241="Ορόσημο"</formula>
    </cfRule>
  </conditionalFormatting>
  <conditionalFormatting sqref="A261:C261">
    <cfRule type="expression" dxfId="463" priority="449" stopIfTrue="1">
      <formula>$A261="Στόχος"</formula>
    </cfRule>
    <cfRule type="expression" dxfId="462" priority="450" stopIfTrue="1">
      <formula>$A261="Δράση"</formula>
    </cfRule>
    <cfRule type="expression" dxfId="461" priority="451" stopIfTrue="1">
      <formula>$A261="Έργο"</formula>
    </cfRule>
    <cfRule type="expression" dxfId="460" priority="452" stopIfTrue="1">
      <formula>$A261="Ορόσημο"</formula>
    </cfRule>
  </conditionalFormatting>
  <conditionalFormatting sqref="A264:C265">
    <cfRule type="expression" dxfId="459" priority="445" stopIfTrue="1">
      <formula>$A264="Στόχος"</formula>
    </cfRule>
    <cfRule type="expression" dxfId="458" priority="446" stopIfTrue="1">
      <formula>$A264="Δράση"</formula>
    </cfRule>
    <cfRule type="expression" dxfId="457" priority="447" stopIfTrue="1">
      <formula>$A264="Έργο"</formula>
    </cfRule>
    <cfRule type="expression" dxfId="456" priority="448" stopIfTrue="1">
      <formula>$A264="Ορόσημο"</formula>
    </cfRule>
  </conditionalFormatting>
  <conditionalFormatting sqref="A267:C270">
    <cfRule type="expression" dxfId="455" priority="441" stopIfTrue="1">
      <formula>$A267="Στόχος"</formula>
    </cfRule>
    <cfRule type="expression" dxfId="454" priority="442" stopIfTrue="1">
      <formula>$A267="Δράση"</formula>
    </cfRule>
    <cfRule type="expression" dxfId="453" priority="443" stopIfTrue="1">
      <formula>$A267="Έργο"</formula>
    </cfRule>
    <cfRule type="expression" dxfId="452" priority="444" stopIfTrue="1">
      <formula>$A267="Ορόσημο"</formula>
    </cfRule>
  </conditionalFormatting>
  <conditionalFormatting sqref="A277:C279">
    <cfRule type="expression" dxfId="451" priority="433" stopIfTrue="1">
      <formula>$A277="Στόχος"</formula>
    </cfRule>
    <cfRule type="expression" dxfId="450" priority="434" stopIfTrue="1">
      <formula>$A277="Δράση"</formula>
    </cfRule>
    <cfRule type="expression" dxfId="449" priority="435" stopIfTrue="1">
      <formula>$A277="Έργο"</formula>
    </cfRule>
    <cfRule type="expression" dxfId="448" priority="436" stopIfTrue="1">
      <formula>$A277="Ορόσημο"</formula>
    </cfRule>
  </conditionalFormatting>
  <conditionalFormatting sqref="A282:C283">
    <cfRule type="expression" dxfId="447" priority="429" stopIfTrue="1">
      <formula>$A282="Στόχος"</formula>
    </cfRule>
    <cfRule type="expression" dxfId="446" priority="430" stopIfTrue="1">
      <formula>$A282="Δράση"</formula>
    </cfRule>
    <cfRule type="expression" dxfId="445" priority="431" stopIfTrue="1">
      <formula>$A282="Έργο"</formula>
    </cfRule>
    <cfRule type="expression" dxfId="444" priority="432" stopIfTrue="1">
      <formula>$A282="Ορόσημο"</formula>
    </cfRule>
  </conditionalFormatting>
  <conditionalFormatting sqref="A285:C286">
    <cfRule type="expression" dxfId="443" priority="421" stopIfTrue="1">
      <formula>$A285="Στόχος"</formula>
    </cfRule>
    <cfRule type="expression" dxfId="442" priority="422" stopIfTrue="1">
      <formula>$A285="Δράση"</formula>
    </cfRule>
    <cfRule type="expression" dxfId="441" priority="423" stopIfTrue="1">
      <formula>$A285="Έργο"</formula>
    </cfRule>
    <cfRule type="expression" dxfId="440" priority="424" stopIfTrue="1">
      <formula>$A285="Ορόσημο"</formula>
    </cfRule>
  </conditionalFormatting>
  <conditionalFormatting sqref="A289:C290">
    <cfRule type="expression" dxfId="439" priority="417" stopIfTrue="1">
      <formula>$A289="Στόχος"</formula>
    </cfRule>
    <cfRule type="expression" dxfId="438" priority="418" stopIfTrue="1">
      <formula>$A289="Δράση"</formula>
    </cfRule>
    <cfRule type="expression" dxfId="437" priority="419" stopIfTrue="1">
      <formula>$A289="Έργο"</formula>
    </cfRule>
    <cfRule type="expression" dxfId="436" priority="420" stopIfTrue="1">
      <formula>$A289="Ορόσημο"</formula>
    </cfRule>
  </conditionalFormatting>
  <conditionalFormatting sqref="A292:C295">
    <cfRule type="expression" dxfId="435" priority="413" stopIfTrue="1">
      <formula>$A292="Στόχος"</formula>
    </cfRule>
    <cfRule type="expression" dxfId="434" priority="414" stopIfTrue="1">
      <formula>$A292="Δράση"</formula>
    </cfRule>
    <cfRule type="expression" dxfId="433" priority="415" stopIfTrue="1">
      <formula>$A292="Έργο"</formula>
    </cfRule>
    <cfRule type="expression" dxfId="432" priority="416" stopIfTrue="1">
      <formula>$A292="Ορόσημο"</formula>
    </cfRule>
  </conditionalFormatting>
  <conditionalFormatting sqref="A298:C299">
    <cfRule type="expression" dxfId="431" priority="409" stopIfTrue="1">
      <formula>$A298="Στόχος"</formula>
    </cfRule>
    <cfRule type="expression" dxfId="430" priority="410" stopIfTrue="1">
      <formula>$A298="Δράση"</formula>
    </cfRule>
    <cfRule type="expression" dxfId="429" priority="411" stopIfTrue="1">
      <formula>$A298="Έργο"</formula>
    </cfRule>
    <cfRule type="expression" dxfId="428" priority="412" stopIfTrue="1">
      <formula>$A298="Ορόσημο"</formula>
    </cfRule>
  </conditionalFormatting>
  <conditionalFormatting sqref="A303:C304">
    <cfRule type="expression" dxfId="427" priority="405" stopIfTrue="1">
      <formula>$A303="Στόχος"</formula>
    </cfRule>
    <cfRule type="expression" dxfId="426" priority="406" stopIfTrue="1">
      <formula>$A303="Δράση"</formula>
    </cfRule>
    <cfRule type="expression" dxfId="425" priority="407" stopIfTrue="1">
      <formula>$A303="Έργο"</formula>
    </cfRule>
    <cfRule type="expression" dxfId="424" priority="408" stopIfTrue="1">
      <formula>$A303="Ορόσημο"</formula>
    </cfRule>
  </conditionalFormatting>
  <conditionalFormatting sqref="A309:C310">
    <cfRule type="expression" dxfId="423" priority="397" stopIfTrue="1">
      <formula>$A309="Στόχος"</formula>
    </cfRule>
    <cfRule type="expression" dxfId="422" priority="398" stopIfTrue="1">
      <formula>$A309="Δράση"</formula>
    </cfRule>
    <cfRule type="expression" dxfId="421" priority="399" stopIfTrue="1">
      <formula>$A309="Έργο"</formula>
    </cfRule>
    <cfRule type="expression" dxfId="420" priority="400" stopIfTrue="1">
      <formula>$A309="Ορόσημο"</formula>
    </cfRule>
  </conditionalFormatting>
  <conditionalFormatting sqref="A312:C313">
    <cfRule type="expression" dxfId="419" priority="393" stopIfTrue="1">
      <formula>$A312="Στόχος"</formula>
    </cfRule>
    <cfRule type="expression" dxfId="418" priority="394" stopIfTrue="1">
      <formula>$A312="Δράση"</formula>
    </cfRule>
    <cfRule type="expression" dxfId="417" priority="395" stopIfTrue="1">
      <formula>$A312="Έργο"</formula>
    </cfRule>
    <cfRule type="expression" dxfId="416" priority="396" stopIfTrue="1">
      <formula>$A312="Ορόσημο"</formula>
    </cfRule>
  </conditionalFormatting>
  <conditionalFormatting sqref="A317:C318">
    <cfRule type="expression" dxfId="415" priority="389" stopIfTrue="1">
      <formula>$A317="Στόχος"</formula>
    </cfRule>
    <cfRule type="expression" dxfId="414" priority="390" stopIfTrue="1">
      <formula>$A317="Δράση"</formula>
    </cfRule>
    <cfRule type="expression" dxfId="413" priority="391" stopIfTrue="1">
      <formula>$A317="Έργο"</formula>
    </cfRule>
    <cfRule type="expression" dxfId="412" priority="392" stopIfTrue="1">
      <formula>$A317="Ορόσημο"</formula>
    </cfRule>
  </conditionalFormatting>
  <conditionalFormatting sqref="A320:C321">
    <cfRule type="expression" dxfId="411" priority="385" stopIfTrue="1">
      <formula>$A320="Στόχος"</formula>
    </cfRule>
    <cfRule type="expression" dxfId="410" priority="386" stopIfTrue="1">
      <formula>$A320="Δράση"</formula>
    </cfRule>
    <cfRule type="expression" dxfId="409" priority="387" stopIfTrue="1">
      <formula>$A320="Έργο"</formula>
    </cfRule>
    <cfRule type="expression" dxfId="408" priority="388" stopIfTrue="1">
      <formula>$A320="Ορόσημο"</formula>
    </cfRule>
  </conditionalFormatting>
  <conditionalFormatting sqref="A325:C329">
    <cfRule type="expression" dxfId="407" priority="381" stopIfTrue="1">
      <formula>$A325="Στόχος"</formula>
    </cfRule>
    <cfRule type="expression" dxfId="406" priority="382" stopIfTrue="1">
      <formula>$A325="Δράση"</formula>
    </cfRule>
    <cfRule type="expression" dxfId="405" priority="383" stopIfTrue="1">
      <formula>$A325="Έργο"</formula>
    </cfRule>
    <cfRule type="expression" dxfId="404" priority="384" stopIfTrue="1">
      <formula>$A325="Ορόσημο"</formula>
    </cfRule>
  </conditionalFormatting>
  <conditionalFormatting sqref="F112:F114">
    <cfRule type="expression" dxfId="403" priority="377" stopIfTrue="1">
      <formula>$A112="Στόχος"</formula>
    </cfRule>
    <cfRule type="expression" dxfId="402" priority="378" stopIfTrue="1">
      <formula>$A112="Δράση"</formula>
    </cfRule>
    <cfRule type="expression" dxfId="401" priority="379" stopIfTrue="1">
      <formula>$A112="Έργο"</formula>
    </cfRule>
    <cfRule type="expression" dxfId="400" priority="380" stopIfTrue="1">
      <formula>$A112="Ορόσημο"</formula>
    </cfRule>
  </conditionalFormatting>
  <conditionalFormatting sqref="A34:Y37">
    <cfRule type="expression" dxfId="399" priority="365" stopIfTrue="1">
      <formula>$A34="Στόχος"</formula>
    </cfRule>
    <cfRule type="expression" dxfId="398" priority="366" stopIfTrue="1">
      <formula>$A34="Δράση"</formula>
    </cfRule>
    <cfRule type="expression" dxfId="397" priority="367" stopIfTrue="1">
      <formula>$A34="Έργο"</formula>
    </cfRule>
    <cfRule type="expression" dxfId="396" priority="368" stopIfTrue="1">
      <formula>$A34="Ορόσημο"</formula>
    </cfRule>
  </conditionalFormatting>
  <conditionalFormatting sqref="D27">
    <cfRule type="expression" dxfId="395" priority="361" stopIfTrue="1">
      <formula>$A27="Στόχος"</formula>
    </cfRule>
    <cfRule type="expression" dxfId="394" priority="362" stopIfTrue="1">
      <formula>$A27="Δράση"</formula>
    </cfRule>
    <cfRule type="expression" dxfId="393" priority="363" stopIfTrue="1">
      <formula>$A27="Έργο"</formula>
    </cfRule>
    <cfRule type="expression" dxfId="392" priority="364" stopIfTrue="1">
      <formula>$A27="Ορόσημο"</formula>
    </cfRule>
  </conditionalFormatting>
  <conditionalFormatting sqref="E247:E248 H247:I248 K247:Y248">
    <cfRule type="expression" dxfId="391" priority="357" stopIfTrue="1">
      <formula>$A247="Στόχος"</formula>
    </cfRule>
    <cfRule type="expression" dxfId="390" priority="358" stopIfTrue="1">
      <formula>$A247="Δράση"</formula>
    </cfRule>
    <cfRule type="expression" dxfId="389" priority="359" stopIfTrue="1">
      <formula>$A247="Έργο"</formula>
    </cfRule>
    <cfRule type="expression" dxfId="388" priority="360" stopIfTrue="1">
      <formula>$A247="Ορόσημο"</formula>
    </cfRule>
  </conditionalFormatting>
  <conditionalFormatting sqref="F247:F248">
    <cfRule type="expression" dxfId="387" priority="329" stopIfTrue="1">
      <formula>$A247="Στόχος"</formula>
    </cfRule>
    <cfRule type="expression" dxfId="386" priority="330" stopIfTrue="1">
      <formula>$A247="Δράση"</formula>
    </cfRule>
    <cfRule type="expression" dxfId="385" priority="331" stopIfTrue="1">
      <formula>$A247="Έργο"</formula>
    </cfRule>
    <cfRule type="expression" dxfId="384" priority="332" stopIfTrue="1">
      <formula>$A247="Ορόσημο"</formula>
    </cfRule>
  </conditionalFormatting>
  <conditionalFormatting sqref="B247:B257">
    <cfRule type="expression" dxfId="383" priority="349" stopIfTrue="1">
      <formula>$A247="Στόχος"</formula>
    </cfRule>
    <cfRule type="expression" dxfId="382" priority="350" stopIfTrue="1">
      <formula>$A247="Δράση"</formula>
    </cfRule>
    <cfRule type="expression" dxfId="381" priority="351" stopIfTrue="1">
      <formula>$A247="Έργο"</formula>
    </cfRule>
    <cfRule type="expression" dxfId="380" priority="352" stopIfTrue="1">
      <formula>$A247="Ορόσημο"</formula>
    </cfRule>
  </conditionalFormatting>
  <conditionalFormatting sqref="A247">
    <cfRule type="expression" dxfId="379" priority="345" stopIfTrue="1">
      <formula>$A247="Στόχος"</formula>
    </cfRule>
    <cfRule type="expression" dxfId="378" priority="346" stopIfTrue="1">
      <formula>$A247="Δράση"</formula>
    </cfRule>
    <cfRule type="expression" dxfId="377" priority="347" stopIfTrue="1">
      <formula>$A247="Έργο"</formula>
    </cfRule>
    <cfRule type="expression" dxfId="376" priority="348" stopIfTrue="1">
      <formula>$A247="Ορόσημο"</formula>
    </cfRule>
  </conditionalFormatting>
  <conditionalFormatting sqref="A248">
    <cfRule type="expression" dxfId="375" priority="341" stopIfTrue="1">
      <formula>$A248="Στόχος"</formula>
    </cfRule>
    <cfRule type="expression" dxfId="374" priority="342" stopIfTrue="1">
      <formula>$A248="Δράση"</formula>
    </cfRule>
    <cfRule type="expression" dxfId="373" priority="343" stopIfTrue="1">
      <formula>$A248="Έργο"</formula>
    </cfRule>
    <cfRule type="expression" dxfId="372" priority="344" stopIfTrue="1">
      <formula>$A248="Ορόσημο"</formula>
    </cfRule>
  </conditionalFormatting>
  <conditionalFormatting sqref="C248">
    <cfRule type="expression" dxfId="371" priority="337" stopIfTrue="1">
      <formula>$A248="Στόχος"</formula>
    </cfRule>
    <cfRule type="expression" dxfId="370" priority="338" stopIfTrue="1">
      <formula>$A248="Δράση"</formula>
    </cfRule>
    <cfRule type="expression" dxfId="369" priority="339" stopIfTrue="1">
      <formula>$A248="Έργο"</formula>
    </cfRule>
    <cfRule type="expression" dxfId="368" priority="340" stopIfTrue="1">
      <formula>$A248="Ορόσημο"</formula>
    </cfRule>
  </conditionalFormatting>
  <conditionalFormatting sqref="C247">
    <cfRule type="expression" dxfId="367" priority="333" stopIfTrue="1">
      <formula>$A247="Στόχος"</formula>
    </cfRule>
    <cfRule type="expression" dxfId="366" priority="334" stopIfTrue="1">
      <formula>$A247="Δράση"</formula>
    </cfRule>
    <cfRule type="expression" dxfId="365" priority="335" stopIfTrue="1">
      <formula>$A247="Έργο"</formula>
    </cfRule>
    <cfRule type="expression" dxfId="364" priority="336" stopIfTrue="1">
      <formula>$A247="Ορόσημο"</formula>
    </cfRule>
  </conditionalFormatting>
  <conditionalFormatting sqref="E273:I273 K273:Y273">
    <cfRule type="expression" dxfId="363" priority="289" stopIfTrue="1">
      <formula>$A273="Στόχος"</formula>
    </cfRule>
    <cfRule type="expression" dxfId="362" priority="290" stopIfTrue="1">
      <formula>$A273="Δράση"</formula>
    </cfRule>
    <cfRule type="expression" dxfId="361" priority="291" stopIfTrue="1">
      <formula>$A273="Έργο"</formula>
    </cfRule>
    <cfRule type="expression" dxfId="360" priority="292" stopIfTrue="1">
      <formula>$A273="Ορόσημο"</formula>
    </cfRule>
  </conditionalFormatting>
  <conditionalFormatting sqref="G247:G248">
    <cfRule type="expression" dxfId="359" priority="325" stopIfTrue="1">
      <formula>$A247="Στόχος"</formula>
    </cfRule>
    <cfRule type="expression" dxfId="358" priority="326" stopIfTrue="1">
      <formula>$A247="Δράση"</formula>
    </cfRule>
    <cfRule type="expression" dxfId="357" priority="327" stopIfTrue="1">
      <formula>$A247="Έργο"</formula>
    </cfRule>
    <cfRule type="expression" dxfId="356" priority="328" stopIfTrue="1">
      <formula>$A247="Ορόσημο"</formula>
    </cfRule>
  </conditionalFormatting>
  <conditionalFormatting sqref="J247">
    <cfRule type="expression" dxfId="355" priority="321" stopIfTrue="1">
      <formula>$A247="Στόχος"</formula>
    </cfRule>
    <cfRule type="expression" dxfId="354" priority="322" stopIfTrue="1">
      <formula>$A247="Δράση"</formula>
    </cfRule>
    <cfRule type="expression" dxfId="353" priority="323" stopIfTrue="1">
      <formula>$A247="Έργο"</formula>
    </cfRule>
    <cfRule type="expression" dxfId="352" priority="324" stopIfTrue="1">
      <formula>$A247="Ορόσημο"</formula>
    </cfRule>
  </conditionalFormatting>
  <conditionalFormatting sqref="J248">
    <cfRule type="expression" dxfId="351" priority="317" stopIfTrue="1">
      <formula>$A248="Στόχος"</formula>
    </cfRule>
    <cfRule type="expression" dxfId="350" priority="318" stopIfTrue="1">
      <formula>$A248="Δράση"</formula>
    </cfRule>
    <cfRule type="expression" dxfId="349" priority="319" stopIfTrue="1">
      <formula>$A248="Έργο"</formula>
    </cfRule>
    <cfRule type="expression" dxfId="348" priority="320" stopIfTrue="1">
      <formula>$A248="Ορόσημο"</formula>
    </cfRule>
  </conditionalFormatting>
  <conditionalFormatting sqref="K260:Y260 A260:C260 H260:I260 E260:F260">
    <cfRule type="expression" dxfId="347" priority="305" stopIfTrue="1">
      <formula>$A260="Στόχος"</formula>
    </cfRule>
    <cfRule type="expression" dxfId="346" priority="306" stopIfTrue="1">
      <formula>$A260="Δράση"</formula>
    </cfRule>
    <cfRule type="expression" dxfId="345" priority="307" stopIfTrue="1">
      <formula>$A260="Έργο"</formula>
    </cfRule>
    <cfRule type="expression" dxfId="344" priority="308" stopIfTrue="1">
      <formula>$A260="Ορόσημο"</formula>
    </cfRule>
  </conditionalFormatting>
  <conditionalFormatting sqref="J260">
    <cfRule type="expression" dxfId="343" priority="301" stopIfTrue="1">
      <formula>$A260="Στόχος"</formula>
    </cfRule>
    <cfRule type="expression" dxfId="342" priority="302" stopIfTrue="1">
      <formula>$A260="Δράση"</formula>
    </cfRule>
    <cfRule type="expression" dxfId="341" priority="303" stopIfTrue="1">
      <formula>$A260="Έργο"</formula>
    </cfRule>
    <cfRule type="expression" dxfId="340" priority="304" stopIfTrue="1">
      <formula>$A260="Ορόσημο"</formula>
    </cfRule>
  </conditionalFormatting>
  <conditionalFormatting sqref="C273">
    <cfRule type="expression" dxfId="339" priority="281" stopIfTrue="1">
      <formula>$A273="Στόχος"</formula>
    </cfRule>
    <cfRule type="expression" dxfId="338" priority="282" stopIfTrue="1">
      <formula>$A273="Δράση"</formula>
    </cfRule>
    <cfRule type="expression" dxfId="337" priority="283" stopIfTrue="1">
      <formula>$A273="Έργο"</formula>
    </cfRule>
    <cfRule type="expression" dxfId="336" priority="284" stopIfTrue="1">
      <formula>$A273="Ορόσημο"</formula>
    </cfRule>
  </conditionalFormatting>
  <conditionalFormatting sqref="J273">
    <cfRule type="expression" dxfId="335" priority="277" stopIfTrue="1">
      <formula>$A273="Στόχος"</formula>
    </cfRule>
    <cfRule type="expression" dxfId="334" priority="278" stopIfTrue="1">
      <formula>$A273="Δράση"</formula>
    </cfRule>
    <cfRule type="expression" dxfId="333" priority="279" stopIfTrue="1">
      <formula>$A273="Έργο"</formula>
    </cfRule>
    <cfRule type="expression" dxfId="332" priority="280" stopIfTrue="1">
      <formula>$A273="Ορόσημο"</formula>
    </cfRule>
  </conditionalFormatting>
  <conditionalFormatting sqref="A332:C333 K332:Y333 H332:I333 E332:F333">
    <cfRule type="expression" dxfId="331" priority="273" stopIfTrue="1">
      <formula>$A332="Στόχος"</formula>
    </cfRule>
    <cfRule type="expression" dxfId="330" priority="274" stopIfTrue="1">
      <formula>$A332="Δράση"</formula>
    </cfRule>
    <cfRule type="expression" dxfId="329" priority="275" stopIfTrue="1">
      <formula>$A332="Έργο"</formula>
    </cfRule>
    <cfRule type="expression" dxfId="328" priority="276" stopIfTrue="1">
      <formula>$A332="Ορόσημο"</formula>
    </cfRule>
  </conditionalFormatting>
  <conditionalFormatting sqref="J332:J333">
    <cfRule type="expression" dxfId="327" priority="269" stopIfTrue="1">
      <formula>$A332="Στόχος"</formula>
    </cfRule>
    <cfRule type="expression" dxfId="326" priority="270" stopIfTrue="1">
      <formula>$A332="Δράση"</formula>
    </cfRule>
    <cfRule type="expression" dxfId="325" priority="271" stopIfTrue="1">
      <formula>$A332="Έργο"</formula>
    </cfRule>
    <cfRule type="expression" dxfId="324" priority="272" stopIfTrue="1">
      <formula>$A332="Ορόσημο"</formula>
    </cfRule>
  </conditionalFormatting>
  <conditionalFormatting sqref="A273:B273">
    <cfRule type="expression" dxfId="323" priority="285" stopIfTrue="1">
      <formula>$A273="Στόχος"</formula>
    </cfRule>
    <cfRule type="expression" dxfId="322" priority="286" stopIfTrue="1">
      <formula>$A273="Δράση"</formula>
    </cfRule>
    <cfRule type="expression" dxfId="321" priority="287" stopIfTrue="1">
      <formula>$A273="Έργο"</formula>
    </cfRule>
    <cfRule type="expression" dxfId="320" priority="288" stopIfTrue="1">
      <formula>$A273="Ορόσημο"</formula>
    </cfRule>
  </conditionalFormatting>
  <conditionalFormatting sqref="G73">
    <cfRule type="expression" dxfId="319" priority="265" stopIfTrue="1">
      <formula>$A73="Στόχος"</formula>
    </cfRule>
    <cfRule type="expression" dxfId="318" priority="266" stopIfTrue="1">
      <formula>$A73="Δράση"</formula>
    </cfRule>
    <cfRule type="expression" dxfId="317" priority="267" stopIfTrue="1">
      <formula>$A73="Έργο"</formula>
    </cfRule>
    <cfRule type="expression" dxfId="316" priority="268" stopIfTrue="1">
      <formula>$A73="Ορόσημο"</formula>
    </cfRule>
  </conditionalFormatting>
  <conditionalFormatting sqref="G325:G329">
    <cfRule type="expression" dxfId="315" priority="253" stopIfTrue="1">
      <formula>$A325="Στόχος"</formula>
    </cfRule>
    <cfRule type="expression" dxfId="314" priority="254" stopIfTrue="1">
      <formula>$A325="Δράση"</formula>
    </cfRule>
    <cfRule type="expression" dxfId="313" priority="255" stopIfTrue="1">
      <formula>$A325="Έργο"</formula>
    </cfRule>
    <cfRule type="expression" dxfId="312" priority="256" stopIfTrue="1">
      <formula>$A325="Ορόσημο"</formula>
    </cfRule>
  </conditionalFormatting>
  <conditionalFormatting sqref="G5">
    <cfRule type="expression" dxfId="311" priority="249" stopIfTrue="1">
      <formula>$A5="Στόχος"</formula>
    </cfRule>
    <cfRule type="expression" dxfId="310" priority="250" stopIfTrue="1">
      <formula>$A5="Δράση"</formula>
    </cfRule>
    <cfRule type="expression" dxfId="309" priority="251" stopIfTrue="1">
      <formula>$A5="Έργο"</formula>
    </cfRule>
    <cfRule type="expression" dxfId="308" priority="252" stopIfTrue="1">
      <formula>$A5="Ορόσημο"</formula>
    </cfRule>
  </conditionalFormatting>
  <conditionalFormatting sqref="G112">
    <cfRule type="expression" dxfId="307" priority="241" stopIfTrue="1">
      <formula>$A112="Στόχος"</formula>
    </cfRule>
    <cfRule type="expression" dxfId="306" priority="242" stopIfTrue="1">
      <formula>$A112="Δράση"</formula>
    </cfRule>
    <cfRule type="expression" dxfId="305" priority="243" stopIfTrue="1">
      <formula>$A112="Έργο"</formula>
    </cfRule>
    <cfRule type="expression" dxfId="304" priority="244" stopIfTrue="1">
      <formula>$A112="Ορόσημο"</formula>
    </cfRule>
  </conditionalFormatting>
  <conditionalFormatting sqref="G113">
    <cfRule type="expression" dxfId="303" priority="237" stopIfTrue="1">
      <formula>$A113="Στόχος"</formula>
    </cfRule>
    <cfRule type="expression" dxfId="302" priority="238" stopIfTrue="1">
      <formula>$A113="Δράση"</formula>
    </cfRule>
    <cfRule type="expression" dxfId="301" priority="239" stopIfTrue="1">
      <formula>$A113="Έργο"</formula>
    </cfRule>
    <cfRule type="expression" dxfId="300" priority="240" stopIfTrue="1">
      <formula>$A113="Ορόσημο"</formula>
    </cfRule>
  </conditionalFormatting>
  <conditionalFormatting sqref="G114">
    <cfRule type="expression" dxfId="299" priority="233" stopIfTrue="1">
      <formula>$A114="Στόχος"</formula>
    </cfRule>
    <cfRule type="expression" dxfId="298" priority="234" stopIfTrue="1">
      <formula>$A114="Δράση"</formula>
    </cfRule>
    <cfRule type="expression" dxfId="297" priority="235" stopIfTrue="1">
      <formula>$A114="Έργο"</formula>
    </cfRule>
    <cfRule type="expression" dxfId="296" priority="236" stopIfTrue="1">
      <formula>$A114="Ορόσημο"</formula>
    </cfRule>
  </conditionalFormatting>
  <conditionalFormatting sqref="G116:G117">
    <cfRule type="expression" dxfId="295" priority="229" stopIfTrue="1">
      <formula>$A116="Στόχος"</formula>
    </cfRule>
    <cfRule type="expression" dxfId="294" priority="230" stopIfTrue="1">
      <formula>$A116="Δράση"</formula>
    </cfRule>
    <cfRule type="expression" dxfId="293" priority="231" stopIfTrue="1">
      <formula>$A116="Έργο"</formula>
    </cfRule>
    <cfRule type="expression" dxfId="292" priority="232" stopIfTrue="1">
      <formula>$A116="Ορόσημο"</formula>
    </cfRule>
  </conditionalFormatting>
  <conditionalFormatting sqref="G115">
    <cfRule type="expression" dxfId="291" priority="225" stopIfTrue="1">
      <formula>$A115="Στόχος"</formula>
    </cfRule>
    <cfRule type="expression" dxfId="290" priority="226" stopIfTrue="1">
      <formula>$A115="Δράση"</formula>
    </cfRule>
    <cfRule type="expression" dxfId="289" priority="227" stopIfTrue="1">
      <formula>$A115="Έργο"</formula>
    </cfRule>
    <cfRule type="expression" dxfId="288" priority="228" stopIfTrue="1">
      <formula>$A115="Ορόσημο"</formula>
    </cfRule>
  </conditionalFormatting>
  <conditionalFormatting sqref="G78">
    <cfRule type="expression" dxfId="287" priority="221" stopIfTrue="1">
      <formula>$A78="Στόχος"</formula>
    </cfRule>
    <cfRule type="expression" dxfId="286" priority="222" stopIfTrue="1">
      <formula>$A78="Δράση"</formula>
    </cfRule>
    <cfRule type="expression" dxfId="285" priority="223" stopIfTrue="1">
      <formula>$A78="Έργο"</formula>
    </cfRule>
    <cfRule type="expression" dxfId="284" priority="224" stopIfTrue="1">
      <formula>$A78="Ορόσημο"</formula>
    </cfRule>
  </conditionalFormatting>
  <conditionalFormatting sqref="G260">
    <cfRule type="expression" dxfId="283" priority="217" stopIfTrue="1">
      <formula>$A260="Στόχος"</formula>
    </cfRule>
    <cfRule type="expression" dxfId="282" priority="218" stopIfTrue="1">
      <formula>$A260="Δράση"</formula>
    </cfRule>
    <cfRule type="expression" dxfId="281" priority="219" stopIfTrue="1">
      <formula>$A260="Έργο"</formula>
    </cfRule>
    <cfRule type="expression" dxfId="280" priority="220" stopIfTrue="1">
      <formula>$A260="Ορόσημο"</formula>
    </cfRule>
  </conditionalFormatting>
  <conditionalFormatting sqref="G332:G333">
    <cfRule type="expression" dxfId="279" priority="213" stopIfTrue="1">
      <formula>$A332="Στόχος"</formula>
    </cfRule>
    <cfRule type="expression" dxfId="278" priority="214" stopIfTrue="1">
      <formula>$A332="Δράση"</formula>
    </cfRule>
    <cfRule type="expression" dxfId="277" priority="215" stopIfTrue="1">
      <formula>$A332="Έργο"</formula>
    </cfRule>
    <cfRule type="expression" dxfId="276" priority="216" stopIfTrue="1">
      <formula>$A332="Ορόσημο"</formula>
    </cfRule>
  </conditionalFormatting>
  <conditionalFormatting sqref="D207:D286">
    <cfRule type="expression" dxfId="275" priority="209" stopIfTrue="1">
      <formula>$A207="Στόχος"</formula>
    </cfRule>
    <cfRule type="expression" dxfId="274" priority="210" stopIfTrue="1">
      <formula>$A207="Δράση"</formula>
    </cfRule>
    <cfRule type="expression" dxfId="273" priority="211" stopIfTrue="1">
      <formula>$A207="Έργο"</formula>
    </cfRule>
    <cfRule type="expression" dxfId="272" priority="212" stopIfTrue="1">
      <formula>$A207="Ορόσημο"</formula>
    </cfRule>
  </conditionalFormatting>
  <conditionalFormatting sqref="D287:D296">
    <cfRule type="expression" dxfId="271" priority="205" stopIfTrue="1">
      <formula>$A287="Στόχος"</formula>
    </cfRule>
    <cfRule type="expression" dxfId="270" priority="206" stopIfTrue="1">
      <formula>$A287="Δράση"</formula>
    </cfRule>
    <cfRule type="expression" dxfId="269" priority="207" stopIfTrue="1">
      <formula>$A287="Έργο"</formula>
    </cfRule>
    <cfRule type="expression" dxfId="268" priority="208" stopIfTrue="1">
      <formula>$A287="Ορόσημο"</formula>
    </cfRule>
  </conditionalFormatting>
  <conditionalFormatting sqref="D301:D302">
    <cfRule type="expression" dxfId="267" priority="201" stopIfTrue="1">
      <formula>$A301="Στόχος"</formula>
    </cfRule>
    <cfRule type="expression" dxfId="266" priority="202" stopIfTrue="1">
      <formula>$A301="Δράση"</formula>
    </cfRule>
    <cfRule type="expression" dxfId="265" priority="203" stopIfTrue="1">
      <formula>$A301="Έργο"</formula>
    </cfRule>
    <cfRule type="expression" dxfId="264" priority="204" stopIfTrue="1">
      <formula>$A301="Ορόσημο"</formula>
    </cfRule>
  </conditionalFormatting>
  <conditionalFormatting sqref="D315">
    <cfRule type="expression" dxfId="263" priority="197" stopIfTrue="1">
      <formula>$A315="Στόχος"</formula>
    </cfRule>
    <cfRule type="expression" dxfId="262" priority="198" stopIfTrue="1">
      <formula>$A315="Δράση"</formula>
    </cfRule>
    <cfRule type="expression" dxfId="261" priority="199" stopIfTrue="1">
      <formula>$A315="Έργο"</formula>
    </cfRule>
    <cfRule type="expression" dxfId="260" priority="200" stopIfTrue="1">
      <formula>$A315="Ορόσημο"</formula>
    </cfRule>
  </conditionalFormatting>
  <conditionalFormatting sqref="D323:D336">
    <cfRule type="expression" dxfId="259" priority="193" stopIfTrue="1">
      <formula>$A323="Στόχος"</formula>
    </cfRule>
    <cfRule type="expression" dxfId="258" priority="194" stopIfTrue="1">
      <formula>$A323="Δράση"</formula>
    </cfRule>
    <cfRule type="expression" dxfId="257" priority="195" stopIfTrue="1">
      <formula>$A323="Έργο"</formula>
    </cfRule>
    <cfRule type="expression" dxfId="256" priority="196" stopIfTrue="1">
      <formula>$A323="Ορόσημο"</formula>
    </cfRule>
  </conditionalFormatting>
  <conditionalFormatting sqref="D337">
    <cfRule type="expression" dxfId="255" priority="189" stopIfTrue="1">
      <formula>$A337="Στόχος"</formula>
    </cfRule>
    <cfRule type="expression" dxfId="254" priority="190" stopIfTrue="1">
      <formula>$A337="Δράση"</formula>
    </cfRule>
    <cfRule type="expression" dxfId="253" priority="191" stopIfTrue="1">
      <formula>$A337="Έργο"</formula>
    </cfRule>
    <cfRule type="expression" dxfId="252" priority="192" stopIfTrue="1">
      <formula>$A337="Ορόσημο"</formula>
    </cfRule>
  </conditionalFormatting>
  <conditionalFormatting sqref="D338">
    <cfRule type="expression" dxfId="251" priority="185" stopIfTrue="1">
      <formula>$A338="Στόχος"</formula>
    </cfRule>
    <cfRule type="expression" dxfId="250" priority="186" stopIfTrue="1">
      <formula>$A338="Δράση"</formula>
    </cfRule>
    <cfRule type="expression" dxfId="249" priority="187" stopIfTrue="1">
      <formula>$A338="Έργο"</formula>
    </cfRule>
    <cfRule type="expression" dxfId="248" priority="188" stopIfTrue="1">
      <formula>$A338="Ορόσημο"</formula>
    </cfRule>
  </conditionalFormatting>
  <conditionalFormatting sqref="D203">
    <cfRule type="expression" dxfId="247" priority="181" stopIfTrue="1">
      <formula>$A203="Στόχος"</formula>
    </cfRule>
    <cfRule type="expression" dxfId="246" priority="182" stopIfTrue="1">
      <formula>$A203="Δράση"</formula>
    </cfRule>
    <cfRule type="expression" dxfId="245" priority="183" stopIfTrue="1">
      <formula>$A203="Έργο"</formula>
    </cfRule>
    <cfRule type="expression" dxfId="244" priority="184" stopIfTrue="1">
      <formula>$A203="Ορόσημο"</formula>
    </cfRule>
  </conditionalFormatting>
  <conditionalFormatting sqref="D195">
    <cfRule type="expression" dxfId="243" priority="177" stopIfTrue="1">
      <formula>$A195="Στόχος"</formula>
    </cfRule>
    <cfRule type="expression" dxfId="242" priority="178" stopIfTrue="1">
      <formula>$A195="Δράση"</formula>
    </cfRule>
    <cfRule type="expression" dxfId="241" priority="179" stopIfTrue="1">
      <formula>$A195="Έργο"</formula>
    </cfRule>
    <cfRule type="expression" dxfId="240" priority="180" stopIfTrue="1">
      <formula>$A195="Ορόσημο"</formula>
    </cfRule>
  </conditionalFormatting>
  <conditionalFormatting sqref="D199">
    <cfRule type="expression" dxfId="239" priority="173" stopIfTrue="1">
      <formula>$A199="Στόχος"</formula>
    </cfRule>
    <cfRule type="expression" dxfId="238" priority="174" stopIfTrue="1">
      <formula>$A199="Δράση"</formula>
    </cfRule>
    <cfRule type="expression" dxfId="237" priority="175" stopIfTrue="1">
      <formula>$A199="Έργο"</formula>
    </cfRule>
    <cfRule type="expression" dxfId="236" priority="176" stopIfTrue="1">
      <formula>$A199="Ορόσημο"</formula>
    </cfRule>
  </conditionalFormatting>
  <conditionalFormatting sqref="D192">
    <cfRule type="expression" dxfId="235" priority="169" stopIfTrue="1">
      <formula>$A192="Στόχος"</formula>
    </cfRule>
    <cfRule type="expression" dxfId="234" priority="170" stopIfTrue="1">
      <formula>$A192="Δράση"</formula>
    </cfRule>
    <cfRule type="expression" dxfId="233" priority="171" stopIfTrue="1">
      <formula>$A192="Έργο"</formula>
    </cfRule>
    <cfRule type="expression" dxfId="232" priority="172" stopIfTrue="1">
      <formula>$A192="Ορόσημο"</formula>
    </cfRule>
  </conditionalFormatting>
  <conditionalFormatting sqref="D188">
    <cfRule type="expression" dxfId="231" priority="165" stopIfTrue="1">
      <formula>$A188="Στόχος"</formula>
    </cfRule>
    <cfRule type="expression" dxfId="230" priority="166" stopIfTrue="1">
      <formula>$A188="Δράση"</formula>
    </cfRule>
    <cfRule type="expression" dxfId="229" priority="167" stopIfTrue="1">
      <formula>$A188="Έργο"</formula>
    </cfRule>
    <cfRule type="expression" dxfId="228" priority="168" stopIfTrue="1">
      <formula>$A188="Ορόσημο"</formula>
    </cfRule>
  </conditionalFormatting>
  <conditionalFormatting sqref="D183">
    <cfRule type="expression" dxfId="227" priority="161" stopIfTrue="1">
      <formula>$A183="Στόχος"</formula>
    </cfRule>
    <cfRule type="expression" dxfId="226" priority="162" stopIfTrue="1">
      <formula>$A183="Δράση"</formula>
    </cfRule>
    <cfRule type="expression" dxfId="225" priority="163" stopIfTrue="1">
      <formula>$A183="Έργο"</formula>
    </cfRule>
    <cfRule type="expression" dxfId="224" priority="164" stopIfTrue="1">
      <formula>$A183="Ορόσημο"</formula>
    </cfRule>
  </conditionalFormatting>
  <conditionalFormatting sqref="D180">
    <cfRule type="expression" dxfId="223" priority="157" stopIfTrue="1">
      <formula>$A180="Στόχος"</formula>
    </cfRule>
    <cfRule type="expression" dxfId="222" priority="158" stopIfTrue="1">
      <formula>$A180="Δράση"</formula>
    </cfRule>
    <cfRule type="expression" dxfId="221" priority="159" stopIfTrue="1">
      <formula>$A180="Έργο"</formula>
    </cfRule>
    <cfRule type="expression" dxfId="220" priority="160" stopIfTrue="1">
      <formula>$A180="Ορόσημο"</formula>
    </cfRule>
  </conditionalFormatting>
  <conditionalFormatting sqref="D170">
    <cfRule type="expression" dxfId="219" priority="153" stopIfTrue="1">
      <formula>$A170="Στόχος"</formula>
    </cfRule>
    <cfRule type="expression" dxfId="218" priority="154" stopIfTrue="1">
      <formula>$A170="Δράση"</formula>
    </cfRule>
    <cfRule type="expression" dxfId="217" priority="155" stopIfTrue="1">
      <formula>$A170="Έργο"</formula>
    </cfRule>
    <cfRule type="expression" dxfId="216" priority="156" stopIfTrue="1">
      <formula>$A170="Ορόσημο"</formula>
    </cfRule>
  </conditionalFormatting>
  <conditionalFormatting sqref="D166">
    <cfRule type="expression" dxfId="215" priority="149" stopIfTrue="1">
      <formula>$A166="Στόχος"</formula>
    </cfRule>
    <cfRule type="expression" dxfId="214" priority="150" stopIfTrue="1">
      <formula>$A166="Δράση"</formula>
    </cfRule>
    <cfRule type="expression" dxfId="213" priority="151" stopIfTrue="1">
      <formula>$A166="Έργο"</formula>
    </cfRule>
    <cfRule type="expression" dxfId="212" priority="152" stopIfTrue="1">
      <formula>$A166="Ορόσημο"</formula>
    </cfRule>
  </conditionalFormatting>
  <conditionalFormatting sqref="D174">
    <cfRule type="expression" dxfId="211" priority="145" stopIfTrue="1">
      <formula>$A174="Στόχος"</formula>
    </cfRule>
    <cfRule type="expression" dxfId="210" priority="146" stopIfTrue="1">
      <formula>$A174="Δράση"</formula>
    </cfRule>
    <cfRule type="expression" dxfId="209" priority="147" stopIfTrue="1">
      <formula>$A174="Έργο"</formula>
    </cfRule>
    <cfRule type="expression" dxfId="208" priority="148" stopIfTrue="1">
      <formula>$A174="Ορόσημο"</formula>
    </cfRule>
  </conditionalFormatting>
  <conditionalFormatting sqref="D163">
    <cfRule type="expression" dxfId="207" priority="141" stopIfTrue="1">
      <formula>$A163="Στόχος"</formula>
    </cfRule>
    <cfRule type="expression" dxfId="206" priority="142" stopIfTrue="1">
      <formula>$A163="Δράση"</formula>
    </cfRule>
    <cfRule type="expression" dxfId="205" priority="143" stopIfTrue="1">
      <formula>$A163="Έργο"</formula>
    </cfRule>
    <cfRule type="expression" dxfId="204" priority="144" stopIfTrue="1">
      <formula>$A163="Ορόσημο"</formula>
    </cfRule>
  </conditionalFormatting>
  <conditionalFormatting sqref="D160">
    <cfRule type="expression" dxfId="203" priority="137" stopIfTrue="1">
      <formula>$A160="Στόχος"</formula>
    </cfRule>
    <cfRule type="expression" dxfId="202" priority="138" stopIfTrue="1">
      <formula>$A160="Δράση"</formula>
    </cfRule>
    <cfRule type="expression" dxfId="201" priority="139" stopIfTrue="1">
      <formula>$A160="Έργο"</formula>
    </cfRule>
    <cfRule type="expression" dxfId="200" priority="140" stopIfTrue="1">
      <formula>$A160="Ορόσημο"</formula>
    </cfRule>
  </conditionalFormatting>
  <conditionalFormatting sqref="D157">
    <cfRule type="expression" dxfId="199" priority="133" stopIfTrue="1">
      <formula>$A157="Στόχος"</formula>
    </cfRule>
    <cfRule type="expression" dxfId="198" priority="134" stopIfTrue="1">
      <formula>$A157="Δράση"</formula>
    </cfRule>
    <cfRule type="expression" dxfId="197" priority="135" stopIfTrue="1">
      <formula>$A157="Έργο"</formula>
    </cfRule>
    <cfRule type="expression" dxfId="196" priority="136" stopIfTrue="1">
      <formula>$A157="Ορόσημο"</formula>
    </cfRule>
  </conditionalFormatting>
  <conditionalFormatting sqref="D153">
    <cfRule type="expression" dxfId="195" priority="129" stopIfTrue="1">
      <formula>$A153="Στόχος"</formula>
    </cfRule>
    <cfRule type="expression" dxfId="194" priority="130" stopIfTrue="1">
      <formula>$A153="Δράση"</formula>
    </cfRule>
    <cfRule type="expression" dxfId="193" priority="131" stopIfTrue="1">
      <formula>$A153="Έργο"</formula>
    </cfRule>
    <cfRule type="expression" dxfId="192" priority="132" stopIfTrue="1">
      <formula>$A153="Ορόσημο"</formula>
    </cfRule>
  </conditionalFormatting>
  <conditionalFormatting sqref="D149">
    <cfRule type="expression" dxfId="191" priority="125" stopIfTrue="1">
      <formula>$A149="Στόχος"</formula>
    </cfRule>
    <cfRule type="expression" dxfId="190" priority="126" stopIfTrue="1">
      <formula>$A149="Δράση"</formula>
    </cfRule>
    <cfRule type="expression" dxfId="189" priority="127" stopIfTrue="1">
      <formula>$A149="Έργο"</formula>
    </cfRule>
    <cfRule type="expression" dxfId="188" priority="128" stopIfTrue="1">
      <formula>$A149="Ορόσημο"</formula>
    </cfRule>
  </conditionalFormatting>
  <conditionalFormatting sqref="D143">
    <cfRule type="expression" dxfId="187" priority="121" stopIfTrue="1">
      <formula>$A143="Στόχος"</formula>
    </cfRule>
    <cfRule type="expression" dxfId="186" priority="122" stopIfTrue="1">
      <formula>$A143="Δράση"</formula>
    </cfRule>
    <cfRule type="expression" dxfId="185" priority="123" stopIfTrue="1">
      <formula>$A143="Έργο"</formula>
    </cfRule>
    <cfRule type="expression" dxfId="184" priority="124" stopIfTrue="1">
      <formula>$A143="Ορόσημο"</formula>
    </cfRule>
  </conditionalFormatting>
  <conditionalFormatting sqref="D136">
    <cfRule type="expression" dxfId="183" priority="117" stopIfTrue="1">
      <formula>$A136="Στόχος"</formula>
    </cfRule>
    <cfRule type="expression" dxfId="182" priority="118" stopIfTrue="1">
      <formula>$A136="Δράση"</formula>
    </cfRule>
    <cfRule type="expression" dxfId="181" priority="119" stopIfTrue="1">
      <formula>$A136="Έργο"</formula>
    </cfRule>
    <cfRule type="expression" dxfId="180" priority="120" stopIfTrue="1">
      <formula>$A136="Ορόσημο"</formula>
    </cfRule>
  </conditionalFormatting>
  <conditionalFormatting sqref="D139">
    <cfRule type="expression" dxfId="179" priority="113" stopIfTrue="1">
      <formula>$A139="Στόχος"</formula>
    </cfRule>
    <cfRule type="expression" dxfId="178" priority="114" stopIfTrue="1">
      <formula>$A139="Δράση"</formula>
    </cfRule>
    <cfRule type="expression" dxfId="177" priority="115" stopIfTrue="1">
      <formula>$A139="Έργο"</formula>
    </cfRule>
    <cfRule type="expression" dxfId="176" priority="116" stopIfTrue="1">
      <formula>$A139="Ορόσημο"</formula>
    </cfRule>
  </conditionalFormatting>
  <conditionalFormatting sqref="D131">
    <cfRule type="expression" dxfId="175" priority="109" stopIfTrue="1">
      <formula>$A131="Στόχος"</formula>
    </cfRule>
    <cfRule type="expression" dxfId="174" priority="110" stopIfTrue="1">
      <formula>$A131="Δράση"</formula>
    </cfRule>
    <cfRule type="expression" dxfId="173" priority="111" stopIfTrue="1">
      <formula>$A131="Έργο"</formula>
    </cfRule>
    <cfRule type="expression" dxfId="172" priority="112" stopIfTrue="1">
      <formula>$A131="Ορόσημο"</formula>
    </cfRule>
  </conditionalFormatting>
  <conditionalFormatting sqref="D127">
    <cfRule type="expression" dxfId="171" priority="105" stopIfTrue="1">
      <formula>$A127="Στόχος"</formula>
    </cfRule>
    <cfRule type="expression" dxfId="170" priority="106" stopIfTrue="1">
      <formula>$A127="Δράση"</formula>
    </cfRule>
    <cfRule type="expression" dxfId="169" priority="107" stopIfTrue="1">
      <formula>$A127="Έργο"</formula>
    </cfRule>
    <cfRule type="expression" dxfId="168" priority="108" stopIfTrue="1">
      <formula>$A127="Ορόσημο"</formula>
    </cfRule>
  </conditionalFormatting>
  <conditionalFormatting sqref="D124">
    <cfRule type="expression" dxfId="167" priority="101" stopIfTrue="1">
      <formula>$A124="Στόχος"</formula>
    </cfRule>
    <cfRule type="expression" dxfId="166" priority="102" stopIfTrue="1">
      <formula>$A124="Δράση"</formula>
    </cfRule>
    <cfRule type="expression" dxfId="165" priority="103" stopIfTrue="1">
      <formula>$A124="Έργο"</formula>
    </cfRule>
    <cfRule type="expression" dxfId="164" priority="104" stopIfTrue="1">
      <formula>$A124="Ορόσημο"</formula>
    </cfRule>
  </conditionalFormatting>
  <conditionalFormatting sqref="D119">
    <cfRule type="expression" dxfId="163" priority="97" stopIfTrue="1">
      <formula>$A119="Στόχος"</formula>
    </cfRule>
    <cfRule type="expression" dxfId="162" priority="98" stopIfTrue="1">
      <formula>$A119="Δράση"</formula>
    </cfRule>
    <cfRule type="expression" dxfId="161" priority="99" stopIfTrue="1">
      <formula>$A119="Έργο"</formula>
    </cfRule>
    <cfRule type="expression" dxfId="160" priority="100" stopIfTrue="1">
      <formula>$A119="Ορόσημο"</formula>
    </cfRule>
  </conditionalFormatting>
  <conditionalFormatting sqref="D112">
    <cfRule type="expression" dxfId="159" priority="93" stopIfTrue="1">
      <formula>$A112="Στόχος"</formula>
    </cfRule>
    <cfRule type="expression" dxfId="158" priority="94" stopIfTrue="1">
      <formula>$A112="Δράση"</formula>
    </cfRule>
    <cfRule type="expression" dxfId="157" priority="95" stopIfTrue="1">
      <formula>$A112="Έργο"</formula>
    </cfRule>
    <cfRule type="expression" dxfId="156" priority="96" stopIfTrue="1">
      <formula>$A112="Ορόσημο"</formula>
    </cfRule>
  </conditionalFormatting>
  <conditionalFormatting sqref="D115">
    <cfRule type="expression" dxfId="155" priority="89" stopIfTrue="1">
      <formula>$A115="Στόχος"</formula>
    </cfRule>
    <cfRule type="expression" dxfId="154" priority="90" stopIfTrue="1">
      <formula>$A115="Δράση"</formula>
    </cfRule>
    <cfRule type="expression" dxfId="153" priority="91" stopIfTrue="1">
      <formula>$A115="Έργο"</formula>
    </cfRule>
    <cfRule type="expression" dxfId="152" priority="92" stopIfTrue="1">
      <formula>$A115="Ορόσημο"</formula>
    </cfRule>
  </conditionalFormatting>
  <conditionalFormatting sqref="D105">
    <cfRule type="expression" dxfId="151" priority="85" stopIfTrue="1">
      <formula>$A105="Στόχος"</formula>
    </cfRule>
    <cfRule type="expression" dxfId="150" priority="86" stopIfTrue="1">
      <formula>$A105="Δράση"</formula>
    </cfRule>
    <cfRule type="expression" dxfId="149" priority="87" stopIfTrue="1">
      <formula>$A105="Έργο"</formula>
    </cfRule>
    <cfRule type="expression" dxfId="148" priority="88" stopIfTrue="1">
      <formula>$A105="Ορόσημο"</formula>
    </cfRule>
  </conditionalFormatting>
  <conditionalFormatting sqref="D108">
    <cfRule type="expression" dxfId="147" priority="81" stopIfTrue="1">
      <formula>$A108="Στόχος"</formula>
    </cfRule>
    <cfRule type="expression" dxfId="146" priority="82" stopIfTrue="1">
      <formula>$A108="Δράση"</formula>
    </cfRule>
    <cfRule type="expression" dxfId="145" priority="83" stopIfTrue="1">
      <formula>$A108="Έργο"</formula>
    </cfRule>
    <cfRule type="expression" dxfId="144" priority="84" stopIfTrue="1">
      <formula>$A108="Ορόσημο"</formula>
    </cfRule>
  </conditionalFormatting>
  <conditionalFormatting sqref="D102">
    <cfRule type="expression" dxfId="143" priority="77" stopIfTrue="1">
      <formula>$A102="Στόχος"</formula>
    </cfRule>
    <cfRule type="expression" dxfId="142" priority="78" stopIfTrue="1">
      <formula>$A102="Δράση"</formula>
    </cfRule>
    <cfRule type="expression" dxfId="141" priority="79" stopIfTrue="1">
      <formula>$A102="Έργο"</formula>
    </cfRule>
    <cfRule type="expression" dxfId="140" priority="80" stopIfTrue="1">
      <formula>$A102="Ορόσημο"</formula>
    </cfRule>
  </conditionalFormatting>
  <conditionalFormatting sqref="D98">
    <cfRule type="expression" dxfId="139" priority="73" stopIfTrue="1">
      <formula>$A98="Στόχος"</formula>
    </cfRule>
    <cfRule type="expression" dxfId="138" priority="74" stopIfTrue="1">
      <formula>$A98="Δράση"</formula>
    </cfRule>
    <cfRule type="expression" dxfId="137" priority="75" stopIfTrue="1">
      <formula>$A98="Έργο"</formula>
    </cfRule>
    <cfRule type="expression" dxfId="136" priority="76" stopIfTrue="1">
      <formula>$A98="Ορόσημο"</formula>
    </cfRule>
  </conditionalFormatting>
  <conditionalFormatting sqref="D85">
    <cfRule type="expression" dxfId="135" priority="69" stopIfTrue="1">
      <formula>$A85="Στόχος"</formula>
    </cfRule>
    <cfRule type="expression" dxfId="134" priority="70" stopIfTrue="1">
      <formula>$A85="Δράση"</formula>
    </cfRule>
    <cfRule type="expression" dxfId="133" priority="71" stopIfTrue="1">
      <formula>$A85="Έργο"</formula>
    </cfRule>
    <cfRule type="expression" dxfId="132" priority="72" stopIfTrue="1">
      <formula>$A85="Ορόσημο"</formula>
    </cfRule>
  </conditionalFormatting>
  <conditionalFormatting sqref="D88">
    <cfRule type="expression" dxfId="131" priority="65" stopIfTrue="1">
      <formula>$A88="Στόχος"</formula>
    </cfRule>
    <cfRule type="expression" dxfId="130" priority="66" stopIfTrue="1">
      <formula>$A88="Δράση"</formula>
    </cfRule>
    <cfRule type="expression" dxfId="129" priority="67" stopIfTrue="1">
      <formula>$A88="Έργο"</formula>
    </cfRule>
    <cfRule type="expression" dxfId="128" priority="68" stopIfTrue="1">
      <formula>$A88="Ορόσημο"</formula>
    </cfRule>
  </conditionalFormatting>
  <conditionalFormatting sqref="D91">
    <cfRule type="expression" dxfId="127" priority="61" stopIfTrue="1">
      <formula>$A91="Στόχος"</formula>
    </cfRule>
    <cfRule type="expression" dxfId="126" priority="62" stopIfTrue="1">
      <formula>$A91="Δράση"</formula>
    </cfRule>
    <cfRule type="expression" dxfId="125" priority="63" stopIfTrue="1">
      <formula>$A91="Έργο"</formula>
    </cfRule>
    <cfRule type="expression" dxfId="124" priority="64" stopIfTrue="1">
      <formula>$A91="Ορόσημο"</formula>
    </cfRule>
  </conditionalFormatting>
  <conditionalFormatting sqref="D94">
    <cfRule type="expression" dxfId="123" priority="57" stopIfTrue="1">
      <formula>$A94="Στόχος"</formula>
    </cfRule>
    <cfRule type="expression" dxfId="122" priority="58" stopIfTrue="1">
      <formula>$A94="Δράση"</formula>
    </cfRule>
    <cfRule type="expression" dxfId="121" priority="59" stopIfTrue="1">
      <formula>$A94="Έργο"</formula>
    </cfRule>
    <cfRule type="expression" dxfId="120" priority="60" stopIfTrue="1">
      <formula>$A94="Ορόσημο"</formula>
    </cfRule>
  </conditionalFormatting>
  <conditionalFormatting sqref="D79">
    <cfRule type="expression" dxfId="119" priority="53" stopIfTrue="1">
      <formula>$A79="Στόχος"</formula>
    </cfRule>
    <cfRule type="expression" dxfId="118" priority="54" stopIfTrue="1">
      <formula>$A79="Δράση"</formula>
    </cfRule>
    <cfRule type="expression" dxfId="117" priority="55" stopIfTrue="1">
      <formula>$A79="Έργο"</formula>
    </cfRule>
    <cfRule type="expression" dxfId="116" priority="56" stopIfTrue="1">
      <formula>$A79="Ορόσημο"</formula>
    </cfRule>
  </conditionalFormatting>
  <conditionalFormatting sqref="D82">
    <cfRule type="expression" dxfId="115" priority="49" stopIfTrue="1">
      <formula>$A82="Στόχος"</formula>
    </cfRule>
    <cfRule type="expression" dxfId="114" priority="50" stopIfTrue="1">
      <formula>$A82="Δράση"</formula>
    </cfRule>
    <cfRule type="expression" dxfId="113" priority="51" stopIfTrue="1">
      <formula>$A82="Έργο"</formula>
    </cfRule>
    <cfRule type="expression" dxfId="112" priority="52" stopIfTrue="1">
      <formula>$A82="Ορόσημο"</formula>
    </cfRule>
  </conditionalFormatting>
  <conditionalFormatting sqref="D69">
    <cfRule type="expression" dxfId="111" priority="45" stopIfTrue="1">
      <formula>$A69="Στόχος"</formula>
    </cfRule>
    <cfRule type="expression" dxfId="110" priority="46" stopIfTrue="1">
      <formula>$A69="Δράση"</formula>
    </cfRule>
    <cfRule type="expression" dxfId="109" priority="47" stopIfTrue="1">
      <formula>$A69="Έργο"</formula>
    </cfRule>
    <cfRule type="expression" dxfId="108" priority="48" stopIfTrue="1">
      <formula>$A69="Ορόσημο"</formula>
    </cfRule>
  </conditionalFormatting>
  <conditionalFormatting sqref="D72">
    <cfRule type="expression" dxfId="107" priority="41" stopIfTrue="1">
      <formula>$A72="Στόχος"</formula>
    </cfRule>
    <cfRule type="expression" dxfId="106" priority="42" stopIfTrue="1">
      <formula>$A72="Δράση"</formula>
    </cfRule>
    <cfRule type="expression" dxfId="105" priority="43" stopIfTrue="1">
      <formula>$A72="Έργο"</formula>
    </cfRule>
    <cfRule type="expression" dxfId="104" priority="44" stopIfTrue="1">
      <formula>$A72="Ορόσημο"</formula>
    </cfRule>
  </conditionalFormatting>
  <conditionalFormatting sqref="D76">
    <cfRule type="expression" dxfId="103" priority="37" stopIfTrue="1">
      <formula>$A76="Στόχος"</formula>
    </cfRule>
    <cfRule type="expression" dxfId="102" priority="38" stopIfTrue="1">
      <formula>$A76="Δράση"</formula>
    </cfRule>
    <cfRule type="expression" dxfId="101" priority="39" stopIfTrue="1">
      <formula>$A76="Έργο"</formula>
    </cfRule>
    <cfRule type="expression" dxfId="100" priority="40" stopIfTrue="1">
      <formula>$A76="Ορόσημο"</formula>
    </cfRule>
  </conditionalFormatting>
  <conditionalFormatting sqref="D64">
    <cfRule type="expression" dxfId="99" priority="33" stopIfTrue="1">
      <formula>$A64="Στόχος"</formula>
    </cfRule>
    <cfRule type="expression" dxfId="98" priority="34" stopIfTrue="1">
      <formula>$A64="Δράση"</formula>
    </cfRule>
    <cfRule type="expression" dxfId="97" priority="35" stopIfTrue="1">
      <formula>$A64="Έργο"</formula>
    </cfRule>
    <cfRule type="expression" dxfId="96" priority="36" stopIfTrue="1">
      <formula>$A64="Ορόσημο"</formula>
    </cfRule>
  </conditionalFormatting>
  <conditionalFormatting sqref="D50">
    <cfRule type="expression" dxfId="95" priority="29" stopIfTrue="1">
      <formula>$A50="Στόχος"</formula>
    </cfRule>
    <cfRule type="expression" dxfId="94" priority="30" stopIfTrue="1">
      <formula>$A50="Δράση"</formula>
    </cfRule>
    <cfRule type="expression" dxfId="93" priority="31" stopIfTrue="1">
      <formula>$A50="Έργο"</formula>
    </cfRule>
    <cfRule type="expression" dxfId="92" priority="32" stopIfTrue="1">
      <formula>$A50="Ορόσημο"</formula>
    </cfRule>
  </conditionalFormatting>
  <conditionalFormatting sqref="D43">
    <cfRule type="expression" dxfId="91" priority="25" stopIfTrue="1">
      <formula>$A43="Στόχος"</formula>
    </cfRule>
    <cfRule type="expression" dxfId="90" priority="26" stopIfTrue="1">
      <formula>$A43="Δράση"</formula>
    </cfRule>
    <cfRule type="expression" dxfId="89" priority="27" stopIfTrue="1">
      <formula>$A43="Έργο"</formula>
    </cfRule>
    <cfRule type="expression" dxfId="88" priority="28" stopIfTrue="1">
      <formula>$A43="Ορόσημο"</formula>
    </cfRule>
  </conditionalFormatting>
  <conditionalFormatting sqref="D33">
    <cfRule type="expression" dxfId="87" priority="21" stopIfTrue="1">
      <formula>$A33="Στόχος"</formula>
    </cfRule>
    <cfRule type="expression" dxfId="86" priority="22" stopIfTrue="1">
      <formula>$A33="Δράση"</formula>
    </cfRule>
    <cfRule type="expression" dxfId="85" priority="23" stopIfTrue="1">
      <formula>$A33="Έργο"</formula>
    </cfRule>
    <cfRule type="expression" dxfId="84" priority="24" stopIfTrue="1">
      <formula>$A33="Ορόσημο"</formula>
    </cfRule>
  </conditionalFormatting>
  <conditionalFormatting sqref="D23">
    <cfRule type="expression" dxfId="83" priority="17" stopIfTrue="1">
      <formula>$A23="Στόχος"</formula>
    </cfRule>
    <cfRule type="expression" dxfId="82" priority="18" stopIfTrue="1">
      <formula>$A23="Δράση"</formula>
    </cfRule>
    <cfRule type="expression" dxfId="81" priority="19" stopIfTrue="1">
      <formula>$A23="Έργο"</formula>
    </cfRule>
    <cfRule type="expression" dxfId="80" priority="20" stopIfTrue="1">
      <formula>$A23="Ορόσημο"</formula>
    </cfRule>
  </conditionalFormatting>
  <conditionalFormatting sqref="D26">
    <cfRule type="expression" dxfId="79" priority="13" stopIfTrue="1">
      <formula>$A26="Στόχος"</formula>
    </cfRule>
    <cfRule type="expression" dxfId="78" priority="14" stopIfTrue="1">
      <formula>$A26="Δράση"</formula>
    </cfRule>
    <cfRule type="expression" dxfId="77" priority="15" stopIfTrue="1">
      <formula>$A26="Έργο"</formula>
    </cfRule>
    <cfRule type="expression" dxfId="76" priority="16" stopIfTrue="1">
      <formula>$A26="Ορόσημο"</formula>
    </cfRule>
  </conditionalFormatting>
  <conditionalFormatting sqref="D29">
    <cfRule type="expression" dxfId="75" priority="9" stopIfTrue="1">
      <formula>$A29="Στόχος"</formula>
    </cfRule>
    <cfRule type="expression" dxfId="74" priority="10" stopIfTrue="1">
      <formula>$A29="Δράση"</formula>
    </cfRule>
    <cfRule type="expression" dxfId="73" priority="11" stopIfTrue="1">
      <formula>$A29="Έργο"</formula>
    </cfRule>
    <cfRule type="expression" dxfId="72" priority="12" stopIfTrue="1">
      <formula>$A29="Ορόσημο"</formula>
    </cfRule>
  </conditionalFormatting>
  <conditionalFormatting sqref="D17">
    <cfRule type="expression" dxfId="71" priority="5" stopIfTrue="1">
      <formula>$A17="Στόχος"</formula>
    </cfRule>
    <cfRule type="expression" dxfId="70" priority="6" stopIfTrue="1">
      <formula>$A17="Δράση"</formula>
    </cfRule>
    <cfRule type="expression" dxfId="69" priority="7" stopIfTrue="1">
      <formula>$A17="Έργο"</formula>
    </cfRule>
    <cfRule type="expression" dxfId="68" priority="8" stopIfTrue="1">
      <formula>$A17="Ορόσημο"</formula>
    </cfRule>
  </conditionalFormatting>
  <conditionalFormatting sqref="D20">
    <cfRule type="expression" dxfId="67" priority="1" stopIfTrue="1">
      <formula>$A20="Στόχος"</formula>
    </cfRule>
    <cfRule type="expression" dxfId="66" priority="2" stopIfTrue="1">
      <formula>$A20="Δράση"</formula>
    </cfRule>
    <cfRule type="expression" dxfId="65" priority="3" stopIfTrue="1">
      <formula>$A20="Έργο"</formula>
    </cfRule>
    <cfRule type="expression" dxfId="64" priority="4" stopIfTrue="1">
      <formula>$A20="Ορόσημο"</formula>
    </cfRule>
  </conditionalFormatting>
  <dataValidations count="10">
    <dataValidation type="list" allowBlank="1" showInputMessage="1" showErrorMessage="1" sqref="H236:H238 H39:H42 H6:H8 H24:H25 H21:H22 H18:H19 H12:H13 H15:H16 H30:H31 H231:H234 H109:H110 H106:H107 H77:H78 H80:H81 H95:H96 H73:H75 H164:H165 H167:H169 H267:H270 H292:H295 H298:H299 H317:H318 H320:H321 H303:H304 H309:H310 H175:H179 H306:H307 H34:H37 H103:H104 H332:H333 H189:H190 H113:H114 H27:H28 H120:H121 H116:H117 H132:H134 H144:H147 N3:S338 H158:H159 H89:H90 H86:H87 H161:H162 H171:H172 H181:H182 H184:H187 H277:H279 H51:H53 H204:H205 H200:H202 H10 H215:H217 H247:H257 H273:H275 H285:H286 H312:H313 H92:H93 H226:H229 H44:H48 H55:H61 H65:H68 H70:H71 H99:H101 H125:H126 H128:H130 H137:H138 H140:H142 H150:H151 H154:H156 H325:H329 H193:H194 H196:H197 H209:H213 H220:H221 H223:H224 H241:H245 H260:H261 H264:H265 H282:H283 H289:H290 H83:H84 E183 E188 E195 E199 E203 E214 E219 E225 E230 E240 E246 E259 E263 E266 E272 E281 E284 E288 E291 E302 E305 E308 E311 E316 E319 E324 E335 E337 E5 E9 E11 E14 E17 E20 E23 E26 E29 E33 E38 E43 E50 E54 E64 E69 E72 E76 E79 E82 E85 E88 E91 E94 E98 E102 E105 E108 E112 E115 E119 E124 E127 E131 E136 E139 E143 E149 E153 E157 E160 E163 E166 E170 E174 E180 E192 E208 E222 E235 E276 E297 E331 E338" xr:uid="{00000000-0002-0000-0500-000000000000}">
      <formula1>TICK</formula1>
    </dataValidation>
    <dataValidation type="list" allowBlank="1" showInputMessage="1" showErrorMessage="1" sqref="G111 G32 G82 G98 G54 G105 G64 G94 G85 G88 G91 G20 G69 G72 G5 G50 G160 G192 G195 G76 G79" xr:uid="{00000000-0002-0000-0500-000001000000}">
      <formula1>REFORM</formula1>
    </dataValidation>
    <dataValidation type="list" allowBlank="1" showInputMessage="1" showErrorMessage="1" sqref="F291 F111 F198 F124 F192 F32 F119 F225 F98 F235 F54 F64 F76 F288 F174 F79 F82 F85 F88 F91 F94 F281" xr:uid="{00000000-0002-0000-0500-000002000000}">
      <formula1>EIDOS1</formula1>
    </dataValidation>
    <dataValidation type="list" allowBlank="1" showInputMessage="1" showErrorMessage="1" sqref="F108 F14 F319 F246 F118 F301 F112 F29 F266 F180 F322 F163 F337 F33 F9 F334 F5 F316 F311 F20 F166 F149 F23 F305 F271 F214 F259 F43 F50 F276 F240 F230 F26 F131 F136 F139 F143 F153 F160 F170 F11 F219 F17 F324 F188 F308 F38" xr:uid="{00000000-0002-0000-0500-000003000000}">
      <formula1>EIDOS</formula1>
    </dataValidation>
    <dataValidation type="list" allowBlank="1" showInputMessage="1" showErrorMessage="1" sqref="G225 G235 G119 G174 G124 G180 G230 G26 G183 G281 G284 G149" xr:uid="{00000000-0002-0000-0500-000004000000}">
      <formula1>INVEST</formula1>
    </dataValidation>
    <dataValidation type="list" allowBlank="1" showInputMessage="1" showErrorMessage="1" sqref="G323 G338 G215 G217:G219 G221:G223 G157 G242:G245 G312 G101:G102 G277:G280 G188 G109:G110 G122:G123 G29:G31 G128:G133 G152 G143 G9:G19 G206:G208 G210:G211 G63 G287:G299 G260:G269 G234 G302:G303 G272 G317:G318 G320:G321 G325:G329 G335:G336 G138:G140 G173 G258 G191 G306:G307 G21:G25 G203 G33 G43 G35:G41 G112 G115 G136 G161:G171 G199" xr:uid="{00000000-0002-0000-0500-000005000000}">
      <formula1>ALL_MILESTONES</formula1>
    </dataValidation>
    <dataValidation type="list" allowBlank="1" showInputMessage="1" showErrorMessage="1" sqref="A167 A169 A171 A173:A174" xr:uid="{00000000-0002-0000-0500-000006000000}">
      <formula1>CAT</formula1>
    </dataValidation>
    <dataValidation type="date" allowBlank="1" showInputMessage="1" showErrorMessage="1" sqref="I3:J338" xr:uid="{00000000-0002-0000-0500-000007000000}">
      <formula1>36526</formula1>
      <formula2>55153</formula2>
    </dataValidation>
    <dataValidation type="list" allowBlank="1" showInputMessage="1" showErrorMessage="1" sqref="Y3:Y338" xr:uid="{00000000-0002-0000-0500-000008000000}">
      <formula1>VNR</formula1>
    </dataValidation>
    <dataValidation type="list" allowBlank="1" showInputMessage="1" showErrorMessage="1" sqref="M183 M188 M195 M199 M203 M214 M219 M225 M230 M240 M246 M259 M263 M266 M272 M281 M284 M288 M291 M302 M305 M308 M311 M316 M319 M324 M335 M337 M5 M9 M11 M14 M17 M20 M23 M26 M29 M33 M38 M43 M50 M54 M64 M69 M72 M76 M79 M82 M85 M88 M91 M94 M98 M102 M105 M108 M112 M115 M119 M124 M127 M131 M136 M139 M143 M149 M153 M157 M160 M163 M166 M170 M174 M180 M192 M208 M222 M235 M276 M297 M331 M338" xr:uid="{00000000-0002-0000-0500-000009000000}">
      <formula1>FINANCE</formula1>
    </dataValidation>
  </dataValidations>
  <printOptions horizontalCentered="1" verticalCentered="1"/>
  <pageMargins left="0.23622047244094491" right="0.23622047244094491" top="0.74803149606299213" bottom="0.74803149606299213" header="0.31496062992125984" footer="0.31496062992125984"/>
  <pageSetup paperSize="8" scale="66" fitToHeight="0" orientation="portrait" r:id="rId1"/>
  <ignoredErrors>
    <ignoredError sqref="G99 G219 G222 G272" listDataValidation="1"/>
  </ignoredErrors>
  <drawing r:id="rId2"/>
  <legacyDrawing r:id="rId3"/>
  <mc:AlternateContent xmlns:mc="http://schemas.openxmlformats.org/markup-compatibility/2006">
    <mc:Choice Requires="x14">
      <controls>
        <mc:AlternateContent xmlns:mc="http://schemas.openxmlformats.org/markup-compatibility/2006">
          <mc:Choice Requires="x14">
            <control shapeId="1060" r:id="rId4" name="Button 36">
              <controlPr defaultSize="0" print="0" autoFill="0" autoPict="0" macro="[0]!Αυτό_το_βιβλίο_εργασίας.btnValidate_Click">
                <anchor moveWithCells="1" sizeWithCells="1">
                  <from>
                    <xdr:col>2</xdr:col>
                    <xdr:colOff>2276475</xdr:colOff>
                    <xdr:row>0</xdr:row>
                    <xdr:rowOff>38100</xdr:rowOff>
                  </from>
                  <to>
                    <xdr:col>2</xdr:col>
                    <xdr:colOff>3190875</xdr:colOff>
                    <xdr:row>0</xdr:row>
                    <xdr:rowOff>285750</xdr:rowOff>
                  </to>
                </anchor>
              </controlPr>
            </control>
          </mc:Choice>
        </mc:AlternateContent>
        <mc:AlternateContent xmlns:mc="http://schemas.openxmlformats.org/markup-compatibility/2006">
          <mc:Choice Requires="x14">
            <control shapeId="1086" r:id="rId5" name="Button 62">
              <controlPr defaultSize="0" print="0" autoFill="0" autoPict="0" macro="[0]!Αυτό_το_βιβλίο_εργασίας.addDrast">
                <anchor moveWithCells="1" sizeWithCells="1">
                  <from>
                    <xdr:col>2</xdr:col>
                    <xdr:colOff>76200</xdr:colOff>
                    <xdr:row>0</xdr:row>
                    <xdr:rowOff>47625</xdr:rowOff>
                  </from>
                  <to>
                    <xdr:col>2</xdr:col>
                    <xdr:colOff>914400</xdr:colOff>
                    <xdr:row>0</xdr:row>
                    <xdr:rowOff>295275</xdr:rowOff>
                  </to>
                </anchor>
              </controlPr>
            </control>
          </mc:Choice>
        </mc:AlternateContent>
        <mc:AlternateContent xmlns:mc="http://schemas.openxmlformats.org/markup-compatibility/2006">
          <mc:Choice Requires="x14">
            <control shapeId="1087" r:id="rId6" name="Button 63">
              <controlPr defaultSize="0" print="0" autoFill="0" autoPict="0" macro="[0]!Αυτό_το_βιβλίο_εργασίας.btnRemove_Click">
                <anchor moveWithCells="1" sizeWithCells="1">
                  <from>
                    <xdr:col>2</xdr:col>
                    <xdr:colOff>1047750</xdr:colOff>
                    <xdr:row>0</xdr:row>
                    <xdr:rowOff>47625</xdr:rowOff>
                  </from>
                  <to>
                    <xdr:col>2</xdr:col>
                    <xdr:colOff>1943100</xdr:colOff>
                    <xdr:row>0</xdr:row>
                    <xdr:rowOff>295275</xdr:rowOff>
                  </to>
                </anchor>
              </controlPr>
            </control>
          </mc:Choice>
        </mc:AlternateContent>
      </controls>
    </mc:Choice>
  </mc:AlternateContent>
  <tableParts count="1">
    <tablePart r:id="rId7"/>
  </tableParts>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500-00000A000000}">
          <x14:formula1>
            <xm:f>lists!$BD$2:$BD$94</xm:f>
          </x14:formula1>
          <xm:sqref>G216 G231:G233 G44:G49 G34 G116:G117 G239 G134 G141:G142 G202 G200 G77:G78 G100 G220 G42 G332:G333 G247:G257 G224 G113:G114 G103:G104 G144:G147 G189:G190</xm:sqref>
        </x14:dataValidation>
        <x14:dataValidation type="list" allowBlank="1" showInputMessage="1" showErrorMessage="1" xr:uid="{00000000-0002-0000-0500-00000B000000}">
          <x14:formula1>
            <xm:f>lists!$AV$2:$AV$25</xm:f>
          </x14:formula1>
          <xm:sqref>G135 G55:G61 G273:G275 G106:G107</xm:sqref>
        </x14:dataValidation>
        <x14:dataValidation type="list" allowBlank="1" showInputMessage="1" showErrorMessage="1" xr:uid="{00000000-0002-0000-0500-00000C000000}">
          <x14:formula1>
            <xm:f>lists!$BH$2:$BH$5</xm:f>
          </x14:formula1>
          <xm:sqref>G97 G99 G74:G75 G70:G71 G65:G68</xm:sqref>
        </x14:dataValidation>
        <x14:dataValidation type="list" allowBlank="1" showInputMessage="1" showErrorMessage="1" xr:uid="{00000000-0002-0000-0500-00000D000000}">
          <x14:formula1>
            <xm:f>lists!$T$2:$T$28</xm:f>
          </x14:formula1>
          <xm:sqref>G27:G28 G226:G229 G236:G238 G282:G283 G285:G286</xm:sqref>
        </x14:dataValidation>
        <x14:dataValidation type="list" allowBlank="1" showInputMessage="1" showErrorMessage="1" xr:uid="{00000000-0002-0000-0500-00000E000000}">
          <x14:formula1>
            <xm:f>lists!$AP$2:$AP$10</xm:f>
          </x14:formula1>
          <xm:sqref>G95:G96 G83:G84 G86:G87 G89:G90 G92:G93 G80:G81 G51:G53</xm:sqref>
        </x14:dataValidation>
        <x14:dataValidation type="list" allowBlank="1" showInputMessage="1" showErrorMessage="1" xr:uid="{00000000-0002-0000-0500-00000F000000}">
          <x14:formula1>
            <xm:f>lists!$X$2:$X$6</xm:f>
          </x14:formula1>
          <xm:sqref>G175:G179 G150</xm:sqref>
        </x14:dataValidation>
        <x14:dataValidation type="list" allowBlank="1" showInputMessage="1" showErrorMessage="1" xr:uid="{00000000-0002-0000-0500-000010000000}">
          <x14:formula1>
            <xm:f>lists!$AD$2:$AD$31</xm:f>
          </x14:formula1>
          <xm:sqref>G120:G121</xm:sqref>
        </x14:dataValidation>
        <x14:dataValidation type="list" allowBlank="1" showInputMessage="1" showErrorMessage="1" xr:uid="{00000000-0002-0000-0500-000011000000}">
          <x14:formula1>
            <xm:f>lists!$BF$2:$BF$9</xm:f>
          </x14:formula1>
          <xm:sqref>G6:G8</xm:sqref>
        </x14:dataValidation>
        <x14:dataValidation type="list" allowBlank="1" showInputMessage="1" showErrorMessage="1" xr:uid="{00000000-0002-0000-0500-000012000000}">
          <x14:formula1>
            <xm:f>lists!$AY$2:$AY$11</xm:f>
          </x14:formula1>
          <xm:sqref>G193:G194 G196:G197</xm:sqref>
        </x14:dataValidation>
        <x14:dataValidation type="list" allowBlank="1" showInputMessage="1" showErrorMessage="1" xr:uid="{00000000-0002-0000-0500-000013000000}">
          <x14:formula1>
            <xm:f>lists!$AB$2:$AB$11</xm:f>
          </x14:formula1>
          <xm:sqref>G184:G187</xm:sqref>
        </x14:dataValidation>
        <x14:dataValidation type="list" allowBlank="1" showInputMessage="1" showErrorMessage="1" xr:uid="{FFB3CDA0-62DF-4A78-A8D9-C878571044D1}">
          <x14:formula1>
            <xm:f>lists!$AN$2:$AN$7</xm:f>
          </x14:formula1>
          <xm:sqref>G151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Φύλλο5">
    <tabColor rgb="FF002060"/>
  </sheetPr>
  <dimension ref="A1:C9"/>
  <sheetViews>
    <sheetView showGridLines="0" workbookViewId="0">
      <selection activeCell="A3" sqref="A3"/>
    </sheetView>
  </sheetViews>
  <sheetFormatPr defaultRowHeight="15" x14ac:dyDescent="0.25"/>
  <cols>
    <col min="1" max="1" width="42" customWidth="1"/>
    <col min="2" max="2" width="39.42578125" customWidth="1"/>
    <col min="3" max="3" width="50" customWidth="1"/>
  </cols>
  <sheetData>
    <row r="1" spans="1:3" ht="31.5" customHeight="1" x14ac:dyDescent="0.25">
      <c r="A1" s="467" t="s">
        <v>6</v>
      </c>
      <c r="B1" s="468"/>
      <c r="C1" s="468"/>
    </row>
    <row r="2" spans="1:3" ht="34.5" customHeight="1" x14ac:dyDescent="0.25">
      <c r="A2" s="6" t="s">
        <v>893</v>
      </c>
      <c r="B2" s="5" t="s">
        <v>894</v>
      </c>
      <c r="C2" s="5" t="s">
        <v>895</v>
      </c>
    </row>
    <row r="3" spans="1:3" s="371" customFormat="1" ht="79.5" customHeight="1" x14ac:dyDescent="0.25">
      <c r="A3" s="370" t="s">
        <v>1253</v>
      </c>
      <c r="B3" s="141" t="s">
        <v>903</v>
      </c>
      <c r="C3" s="370" t="s">
        <v>80</v>
      </c>
    </row>
    <row r="4" spans="1:3" ht="60" x14ac:dyDescent="0.25">
      <c r="A4" s="281" t="s">
        <v>896</v>
      </c>
      <c r="B4" s="142" t="s">
        <v>897</v>
      </c>
      <c r="C4" s="357" t="s">
        <v>898</v>
      </c>
    </row>
    <row r="5" spans="1:3" ht="60" x14ac:dyDescent="0.25">
      <c r="A5" s="374" t="s">
        <v>899</v>
      </c>
      <c r="B5" s="141" t="s">
        <v>900</v>
      </c>
      <c r="C5" s="358" t="s">
        <v>898</v>
      </c>
    </row>
    <row r="6" spans="1:3" ht="75" x14ac:dyDescent="0.25">
      <c r="A6" s="375" t="s">
        <v>1268</v>
      </c>
      <c r="B6" s="142" t="s">
        <v>1267</v>
      </c>
      <c r="C6" s="357" t="s">
        <v>80</v>
      </c>
    </row>
    <row r="7" spans="1:3" ht="60" x14ac:dyDescent="0.25">
      <c r="A7" s="358" t="s">
        <v>901</v>
      </c>
      <c r="B7" s="141" t="s">
        <v>900</v>
      </c>
      <c r="C7" s="358" t="s">
        <v>898</v>
      </c>
    </row>
    <row r="8" spans="1:3" ht="60" x14ac:dyDescent="0.25">
      <c r="A8" s="357" t="s">
        <v>902</v>
      </c>
      <c r="B8" s="142" t="s">
        <v>903</v>
      </c>
      <c r="C8" s="357" t="s">
        <v>898</v>
      </c>
    </row>
    <row r="9" spans="1:3" ht="75" x14ac:dyDescent="0.25">
      <c r="A9" s="372" t="s">
        <v>1249</v>
      </c>
      <c r="B9" s="141" t="s">
        <v>897</v>
      </c>
      <c r="C9" s="373" t="s">
        <v>80</v>
      </c>
    </row>
  </sheetData>
  <dataConsolidate link="1"/>
  <mergeCells count="1">
    <mergeCell ref="A1:C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
    <tabColor theme="2" tint="-0.499984740745262"/>
  </sheetPr>
  <dimension ref="A1:Z1004"/>
  <sheetViews>
    <sheetView showGridLines="0" workbookViewId="0">
      <pane ySplit="3" topLeftCell="A4" activePane="bottomLeft" state="frozen"/>
      <selection activeCell="B18" sqref="B18:B19"/>
      <selection pane="bottomLeft" activeCell="B10" sqref="B10"/>
    </sheetView>
  </sheetViews>
  <sheetFormatPr defaultColWidth="14.42578125" defaultRowHeight="15" customHeight="1" x14ac:dyDescent="0.25"/>
  <cols>
    <col min="1" max="1" width="42.85546875" style="9" customWidth="1"/>
    <col min="2" max="2" width="155.28515625" style="9" customWidth="1"/>
    <col min="3" max="3" width="11.42578125" style="9" customWidth="1"/>
    <col min="4" max="6" width="9.140625" style="9" customWidth="1"/>
    <col min="7" max="26" width="8.7109375" style="9" customWidth="1"/>
    <col min="27" max="16384" width="14.42578125" style="9"/>
  </cols>
  <sheetData>
    <row r="1" spans="1:26" ht="33.75" customHeight="1" x14ac:dyDescent="0.25">
      <c r="A1" s="469" t="s">
        <v>904</v>
      </c>
      <c r="B1" s="470"/>
    </row>
    <row r="2" spans="1:26" ht="150" customHeight="1" thickBot="1" x14ac:dyDescent="0.3">
      <c r="A2" s="471" t="s">
        <v>905</v>
      </c>
      <c r="B2" s="472"/>
    </row>
    <row r="3" spans="1:26" ht="38.25" customHeight="1" thickBot="1" x14ac:dyDescent="0.3">
      <c r="A3" s="469" t="s">
        <v>906</v>
      </c>
      <c r="B3" s="470"/>
    </row>
    <row r="4" spans="1:26" ht="50.25" customHeight="1" thickTop="1" thickBot="1" x14ac:dyDescent="0.3">
      <c r="A4" s="10" t="s">
        <v>907</v>
      </c>
      <c r="B4" s="11" t="s">
        <v>908</v>
      </c>
    </row>
    <row r="5" spans="1:26" ht="46.5" customHeight="1" thickBot="1" x14ac:dyDescent="0.3">
      <c r="A5" s="12" t="s">
        <v>909</v>
      </c>
      <c r="B5" s="13" t="s">
        <v>910</v>
      </c>
      <c r="C5" s="14"/>
      <c r="D5" s="14"/>
      <c r="E5" s="14"/>
      <c r="F5" s="14"/>
      <c r="G5" s="14"/>
      <c r="H5" s="14"/>
      <c r="I5" s="14"/>
      <c r="J5" s="14"/>
      <c r="K5" s="14"/>
      <c r="L5" s="14"/>
      <c r="M5" s="14"/>
      <c r="N5" s="14"/>
      <c r="O5" s="14"/>
      <c r="P5" s="14"/>
      <c r="Q5" s="14"/>
      <c r="R5" s="14"/>
      <c r="S5" s="14"/>
      <c r="T5" s="14"/>
      <c r="U5" s="14"/>
      <c r="V5" s="14"/>
      <c r="W5" s="14"/>
      <c r="X5" s="14"/>
      <c r="Y5" s="14"/>
      <c r="Z5" s="14"/>
    </row>
    <row r="6" spans="1:26" ht="41.25" customHeight="1" thickBot="1" x14ac:dyDescent="0.3">
      <c r="A6" s="12" t="s">
        <v>911</v>
      </c>
      <c r="B6" s="15" t="s">
        <v>912</v>
      </c>
      <c r="C6" s="14"/>
      <c r="D6" s="14"/>
      <c r="E6" s="14"/>
      <c r="F6" s="14"/>
      <c r="G6" s="14"/>
      <c r="H6" s="14"/>
      <c r="I6" s="14"/>
      <c r="J6" s="14"/>
      <c r="K6" s="14"/>
      <c r="L6" s="14"/>
      <c r="M6" s="14"/>
      <c r="N6" s="14"/>
      <c r="O6" s="14"/>
      <c r="P6" s="14"/>
      <c r="Q6" s="14"/>
      <c r="R6" s="14"/>
      <c r="S6" s="14"/>
      <c r="T6" s="14"/>
      <c r="U6" s="14"/>
      <c r="V6" s="14"/>
      <c r="W6" s="14"/>
      <c r="X6" s="14"/>
      <c r="Y6" s="14"/>
      <c r="Z6" s="14"/>
    </row>
    <row r="7" spans="1:26" ht="36" customHeight="1" thickBot="1" x14ac:dyDescent="0.3">
      <c r="A7" s="12" t="s">
        <v>913</v>
      </c>
      <c r="B7" s="16" t="s">
        <v>914</v>
      </c>
      <c r="C7" s="14"/>
      <c r="D7" s="14"/>
      <c r="E7" s="14"/>
      <c r="F7" s="14"/>
      <c r="G7" s="14"/>
      <c r="H7" s="14"/>
      <c r="I7" s="14"/>
      <c r="J7" s="14"/>
      <c r="K7" s="14"/>
      <c r="L7" s="14"/>
      <c r="M7" s="14"/>
      <c r="N7" s="14"/>
      <c r="O7" s="14"/>
      <c r="P7" s="14"/>
      <c r="Q7" s="14"/>
      <c r="R7" s="14"/>
      <c r="S7" s="14"/>
      <c r="T7" s="14"/>
      <c r="U7" s="14"/>
      <c r="V7" s="14"/>
      <c r="W7" s="14"/>
      <c r="X7" s="14"/>
      <c r="Y7" s="14"/>
      <c r="Z7" s="14"/>
    </row>
    <row r="8" spans="1:26" ht="78" customHeight="1" thickBot="1" x14ac:dyDescent="0.3">
      <c r="A8" s="12" t="s">
        <v>915</v>
      </c>
      <c r="B8" s="17" t="s">
        <v>916</v>
      </c>
      <c r="C8" s="14"/>
      <c r="D8" s="14"/>
      <c r="E8" s="14"/>
      <c r="F8" s="14"/>
      <c r="G8" s="14"/>
      <c r="H8" s="14"/>
      <c r="I8" s="14"/>
      <c r="J8" s="14"/>
      <c r="K8" s="14"/>
      <c r="L8" s="14"/>
      <c r="M8" s="14"/>
      <c r="N8" s="14"/>
      <c r="O8" s="14"/>
      <c r="P8" s="14"/>
      <c r="Q8" s="14"/>
      <c r="R8" s="14"/>
      <c r="S8" s="14"/>
      <c r="T8" s="14"/>
      <c r="U8" s="14"/>
      <c r="V8" s="14"/>
      <c r="W8" s="14"/>
      <c r="X8" s="14"/>
      <c r="Y8" s="14"/>
      <c r="Z8" s="14"/>
    </row>
    <row r="9" spans="1:26" ht="42" customHeight="1" thickBot="1" x14ac:dyDescent="0.3">
      <c r="A9" s="12" t="s">
        <v>917</v>
      </c>
      <c r="B9" s="17" t="s">
        <v>918</v>
      </c>
      <c r="C9" s="14"/>
      <c r="D9" s="14"/>
      <c r="E9" s="14"/>
      <c r="F9" s="14"/>
      <c r="G9" s="14"/>
      <c r="H9" s="14"/>
      <c r="I9" s="14"/>
      <c r="J9" s="14"/>
      <c r="K9" s="14"/>
      <c r="L9" s="14"/>
      <c r="M9" s="14"/>
      <c r="N9" s="14"/>
      <c r="O9" s="14"/>
      <c r="P9" s="14"/>
      <c r="Q9" s="14"/>
      <c r="R9" s="14"/>
      <c r="S9" s="14"/>
      <c r="T9" s="14"/>
      <c r="U9" s="14"/>
      <c r="V9" s="14"/>
      <c r="W9" s="14"/>
      <c r="X9" s="14"/>
      <c r="Y9" s="14"/>
      <c r="Z9" s="14"/>
    </row>
    <row r="10" spans="1:26" ht="50.25" customHeight="1" thickBot="1" x14ac:dyDescent="0.3">
      <c r="A10" s="12" t="s">
        <v>919</v>
      </c>
      <c r="B10" s="13" t="s">
        <v>920</v>
      </c>
      <c r="C10" s="14"/>
      <c r="D10" s="14"/>
      <c r="E10" s="14"/>
      <c r="F10" s="14"/>
      <c r="G10" s="14"/>
      <c r="H10" s="14"/>
      <c r="I10" s="14"/>
      <c r="J10" s="14"/>
      <c r="K10" s="14"/>
      <c r="L10" s="14"/>
      <c r="M10" s="14"/>
      <c r="N10" s="14"/>
      <c r="O10" s="14"/>
      <c r="P10" s="14"/>
      <c r="Q10" s="14"/>
      <c r="R10" s="14"/>
      <c r="S10" s="14"/>
      <c r="T10" s="14"/>
      <c r="U10" s="14"/>
      <c r="V10" s="14"/>
      <c r="W10" s="14"/>
      <c r="X10" s="14"/>
      <c r="Y10" s="14"/>
      <c r="Z10" s="14"/>
    </row>
    <row r="11" spans="1:26" ht="95.25" customHeight="1" thickBot="1" x14ac:dyDescent="0.3">
      <c r="A11" s="12" t="s">
        <v>921</v>
      </c>
      <c r="B11" s="13" t="s">
        <v>922</v>
      </c>
      <c r="C11" s="14"/>
      <c r="D11" s="14"/>
      <c r="E11" s="14"/>
      <c r="F11" s="14"/>
      <c r="G11" s="14"/>
      <c r="H11" s="14"/>
      <c r="I11" s="14"/>
      <c r="J11" s="14"/>
      <c r="K11" s="14"/>
      <c r="L11" s="14"/>
      <c r="M11" s="14"/>
      <c r="N11" s="14"/>
      <c r="O11" s="14"/>
      <c r="P11" s="14"/>
      <c r="Q11" s="14"/>
      <c r="R11" s="14"/>
      <c r="S11" s="14"/>
      <c r="T11" s="14"/>
      <c r="U11" s="14"/>
      <c r="V11" s="14"/>
      <c r="W11" s="14"/>
      <c r="X11" s="14"/>
      <c r="Y11" s="14"/>
      <c r="Z11" s="14"/>
    </row>
    <row r="12" spans="1:26" ht="78.75" customHeight="1" thickBot="1" x14ac:dyDescent="0.3">
      <c r="A12" s="12" t="s">
        <v>923</v>
      </c>
      <c r="B12" s="26" t="s">
        <v>924</v>
      </c>
      <c r="C12" s="14"/>
      <c r="D12" s="14"/>
      <c r="E12" s="14"/>
      <c r="F12" s="14"/>
      <c r="G12" s="14"/>
      <c r="H12" s="14"/>
      <c r="I12" s="14"/>
      <c r="J12" s="14"/>
      <c r="K12" s="14"/>
      <c r="L12" s="14"/>
      <c r="M12" s="14"/>
      <c r="N12" s="14"/>
      <c r="O12" s="14"/>
      <c r="P12" s="14"/>
      <c r="Q12" s="14"/>
      <c r="R12" s="14"/>
      <c r="S12" s="14"/>
      <c r="T12" s="14"/>
      <c r="U12" s="14"/>
      <c r="V12" s="14"/>
      <c r="W12" s="14"/>
      <c r="X12" s="14"/>
      <c r="Y12" s="14"/>
      <c r="Z12" s="14"/>
    </row>
    <row r="13" spans="1:26" ht="50.25" customHeight="1" thickBot="1" x14ac:dyDescent="0.3">
      <c r="A13" s="12" t="s">
        <v>925</v>
      </c>
      <c r="B13" s="17" t="s">
        <v>926</v>
      </c>
      <c r="C13" s="14"/>
      <c r="D13" s="14"/>
      <c r="E13" s="14"/>
      <c r="F13" s="14"/>
      <c r="G13" s="14"/>
      <c r="H13" s="14"/>
      <c r="I13" s="14"/>
      <c r="J13" s="14"/>
      <c r="K13" s="14"/>
      <c r="L13" s="14"/>
      <c r="M13" s="14"/>
      <c r="N13" s="14"/>
      <c r="O13" s="14"/>
      <c r="P13" s="14"/>
      <c r="Q13" s="14"/>
      <c r="R13" s="14"/>
      <c r="S13" s="14"/>
      <c r="T13" s="14"/>
      <c r="U13" s="14"/>
      <c r="V13" s="14"/>
      <c r="W13" s="14"/>
      <c r="X13" s="14"/>
      <c r="Y13" s="14"/>
      <c r="Z13" s="14"/>
    </row>
    <row r="14" spans="1:26" ht="50.25" customHeight="1" thickBot="1" x14ac:dyDescent="0.3">
      <c r="A14" s="12" t="s">
        <v>927</v>
      </c>
      <c r="B14" s="13" t="s">
        <v>928</v>
      </c>
      <c r="C14" s="14"/>
      <c r="D14" s="14"/>
      <c r="E14" s="14"/>
      <c r="F14" s="14"/>
      <c r="G14" s="14"/>
      <c r="H14" s="14"/>
      <c r="I14" s="14"/>
      <c r="J14" s="14"/>
      <c r="K14" s="14"/>
      <c r="L14" s="14"/>
      <c r="M14" s="14"/>
      <c r="N14" s="14"/>
      <c r="O14" s="14"/>
      <c r="P14" s="14"/>
      <c r="Q14" s="14"/>
      <c r="R14" s="14"/>
      <c r="S14" s="14"/>
      <c r="T14" s="14"/>
      <c r="U14" s="14"/>
      <c r="V14" s="14"/>
      <c r="W14" s="14"/>
      <c r="X14" s="14"/>
      <c r="Y14" s="14"/>
      <c r="Z14" s="14"/>
    </row>
    <row r="15" spans="1:26" ht="50.25" customHeight="1" thickBot="1" x14ac:dyDescent="0.3">
      <c r="A15" s="12" t="s">
        <v>929</v>
      </c>
      <c r="B15" s="13" t="s">
        <v>930</v>
      </c>
      <c r="C15" s="14"/>
      <c r="D15" s="14"/>
      <c r="E15" s="14"/>
      <c r="F15" s="14"/>
      <c r="G15" s="14"/>
      <c r="H15" s="14"/>
      <c r="I15" s="14"/>
      <c r="J15" s="14"/>
      <c r="K15" s="14"/>
      <c r="L15" s="14"/>
      <c r="M15" s="14"/>
      <c r="N15" s="14"/>
      <c r="O15" s="14"/>
      <c r="P15" s="14"/>
      <c r="Q15" s="14"/>
      <c r="R15" s="14"/>
      <c r="S15" s="14"/>
      <c r="T15" s="14"/>
      <c r="U15" s="14"/>
      <c r="V15" s="14"/>
      <c r="W15" s="14"/>
      <c r="X15" s="14"/>
      <c r="Y15" s="14"/>
      <c r="Z15" s="14"/>
    </row>
    <row r="16" spans="1:26" ht="50.25" customHeight="1" thickBot="1" x14ac:dyDescent="0.3">
      <c r="A16" s="12" t="s">
        <v>931</v>
      </c>
      <c r="B16" s="13" t="s">
        <v>932</v>
      </c>
      <c r="C16" s="14"/>
      <c r="D16" s="14"/>
      <c r="E16" s="14"/>
      <c r="F16" s="14"/>
      <c r="G16" s="14"/>
      <c r="H16" s="14"/>
      <c r="I16" s="14"/>
      <c r="J16" s="14"/>
      <c r="K16" s="14"/>
      <c r="L16" s="14"/>
      <c r="M16" s="14"/>
      <c r="N16" s="14"/>
      <c r="O16" s="14"/>
      <c r="P16" s="14"/>
      <c r="Q16" s="14"/>
      <c r="R16" s="14"/>
      <c r="S16" s="14"/>
      <c r="T16" s="14"/>
      <c r="U16" s="14"/>
      <c r="V16" s="14"/>
      <c r="W16" s="14"/>
      <c r="X16" s="14"/>
      <c r="Y16" s="14"/>
      <c r="Z16" s="14"/>
    </row>
    <row r="17" spans="1:26" ht="50.25" customHeight="1" thickBot="1" x14ac:dyDescent="0.3">
      <c r="A17" s="12" t="s">
        <v>933</v>
      </c>
      <c r="B17" s="13" t="s">
        <v>934</v>
      </c>
      <c r="C17" s="14"/>
      <c r="D17" s="14"/>
      <c r="E17" s="14"/>
      <c r="F17" s="14"/>
      <c r="G17" s="14"/>
      <c r="H17" s="14"/>
      <c r="I17" s="14"/>
      <c r="J17" s="14"/>
      <c r="K17" s="14"/>
      <c r="L17" s="14"/>
      <c r="M17" s="14"/>
      <c r="N17" s="14"/>
      <c r="O17" s="14"/>
      <c r="P17" s="14"/>
      <c r="Q17" s="14"/>
      <c r="R17" s="14"/>
      <c r="S17" s="14"/>
      <c r="T17" s="14"/>
      <c r="U17" s="14"/>
      <c r="V17" s="14"/>
      <c r="W17" s="14"/>
      <c r="X17" s="14"/>
      <c r="Y17" s="14"/>
      <c r="Z17" s="14"/>
    </row>
    <row r="18" spans="1:26" ht="50.25" customHeight="1" thickBot="1" x14ac:dyDescent="0.3">
      <c r="A18" s="18" t="s">
        <v>935</v>
      </c>
      <c r="B18" s="17" t="s">
        <v>936</v>
      </c>
      <c r="C18" s="14"/>
      <c r="D18" s="14"/>
      <c r="E18" s="14"/>
      <c r="F18" s="14"/>
      <c r="G18" s="14"/>
      <c r="H18" s="14"/>
      <c r="I18" s="14"/>
      <c r="J18" s="14"/>
      <c r="K18" s="14"/>
      <c r="L18" s="14"/>
      <c r="M18" s="14"/>
      <c r="N18" s="14"/>
      <c r="O18" s="14"/>
      <c r="P18" s="14"/>
      <c r="Q18" s="14"/>
      <c r="R18" s="14"/>
      <c r="S18" s="14"/>
      <c r="T18" s="14"/>
      <c r="U18" s="14"/>
      <c r="V18" s="14"/>
      <c r="W18" s="14"/>
      <c r="X18" s="14"/>
      <c r="Y18" s="14"/>
      <c r="Z18" s="14"/>
    </row>
    <row r="19" spans="1:26" ht="50.25" customHeight="1" thickBot="1" x14ac:dyDescent="0.3">
      <c r="A19" s="12" t="s">
        <v>937</v>
      </c>
      <c r="B19" s="17" t="s">
        <v>938</v>
      </c>
      <c r="C19" s="14"/>
      <c r="D19" s="14"/>
      <c r="E19" s="14"/>
      <c r="F19" s="14"/>
      <c r="G19" s="14"/>
      <c r="H19" s="14"/>
      <c r="I19" s="14"/>
      <c r="J19" s="14"/>
      <c r="K19" s="14"/>
      <c r="L19" s="14"/>
      <c r="M19" s="14"/>
      <c r="N19" s="14"/>
      <c r="O19" s="14"/>
      <c r="P19" s="14"/>
      <c r="Q19" s="14"/>
      <c r="R19" s="14"/>
      <c r="S19" s="14"/>
      <c r="T19" s="14"/>
      <c r="U19" s="14"/>
      <c r="V19" s="14"/>
      <c r="W19" s="14"/>
      <c r="X19" s="14"/>
      <c r="Y19" s="14"/>
      <c r="Z19" s="14"/>
    </row>
    <row r="20" spans="1:26" ht="50.25" customHeight="1" thickBot="1" x14ac:dyDescent="0.3">
      <c r="A20" s="18" t="s">
        <v>939</v>
      </c>
      <c r="B20" s="13" t="s">
        <v>940</v>
      </c>
      <c r="C20" s="14"/>
      <c r="D20" s="14"/>
      <c r="E20" s="14"/>
      <c r="F20" s="14"/>
      <c r="G20" s="14"/>
      <c r="H20" s="14"/>
      <c r="I20" s="14"/>
      <c r="J20" s="14"/>
      <c r="K20" s="14"/>
      <c r="L20" s="14"/>
      <c r="M20" s="14"/>
      <c r="N20" s="14"/>
      <c r="O20" s="14"/>
      <c r="P20" s="14"/>
      <c r="Q20" s="14"/>
      <c r="R20" s="14"/>
      <c r="S20" s="14"/>
      <c r="T20" s="14"/>
      <c r="U20" s="14"/>
      <c r="V20" s="14"/>
      <c r="W20" s="14"/>
      <c r="X20" s="14"/>
      <c r="Y20" s="14"/>
      <c r="Z20" s="14"/>
    </row>
    <row r="21" spans="1:26" ht="50.25" customHeight="1" thickBot="1" x14ac:dyDescent="0.3">
      <c r="A21" s="19" t="s">
        <v>941</v>
      </c>
      <c r="B21" s="20" t="s">
        <v>942</v>
      </c>
      <c r="C21" s="14"/>
      <c r="D21" s="14"/>
      <c r="E21" s="14"/>
      <c r="F21" s="14"/>
      <c r="G21" s="14"/>
      <c r="H21" s="14"/>
      <c r="I21" s="14"/>
      <c r="J21" s="14"/>
      <c r="K21" s="14"/>
      <c r="L21" s="14"/>
      <c r="M21" s="14"/>
      <c r="N21" s="14"/>
      <c r="O21" s="14"/>
      <c r="P21" s="14"/>
      <c r="Q21" s="14"/>
      <c r="R21" s="14"/>
      <c r="S21" s="14"/>
      <c r="T21" s="14"/>
      <c r="U21" s="14"/>
      <c r="V21" s="14"/>
      <c r="W21" s="14"/>
      <c r="X21" s="14"/>
      <c r="Y21" s="14"/>
      <c r="Z21" s="14"/>
    </row>
    <row r="22" spans="1:26" ht="15.75" thickTop="1" x14ac:dyDescent="0.25">
      <c r="C22" s="14"/>
      <c r="D22" s="14"/>
      <c r="E22" s="14"/>
      <c r="F22" s="14"/>
      <c r="G22" s="14"/>
      <c r="H22" s="14"/>
      <c r="I22" s="14"/>
      <c r="J22" s="14"/>
      <c r="K22" s="14"/>
      <c r="L22" s="14"/>
      <c r="M22" s="14"/>
      <c r="N22" s="14"/>
      <c r="O22" s="14"/>
      <c r="P22" s="14"/>
      <c r="Q22" s="14"/>
      <c r="R22" s="14"/>
      <c r="S22" s="14"/>
      <c r="T22" s="14"/>
      <c r="U22" s="14"/>
      <c r="V22" s="14"/>
      <c r="W22" s="14"/>
      <c r="X22" s="14"/>
      <c r="Y22" s="14"/>
      <c r="Z22" s="14"/>
    </row>
    <row r="23" spans="1:26" x14ac:dyDescent="0.25">
      <c r="A23" s="14"/>
      <c r="B23" s="14"/>
      <c r="C23" s="14"/>
      <c r="D23" s="14"/>
      <c r="E23" s="14"/>
      <c r="F23" s="14"/>
      <c r="G23" s="14"/>
      <c r="H23" s="14"/>
      <c r="I23" s="14"/>
      <c r="J23" s="14"/>
      <c r="K23" s="14"/>
      <c r="L23" s="14"/>
      <c r="M23" s="14"/>
      <c r="N23" s="14"/>
      <c r="O23" s="14"/>
      <c r="P23" s="14"/>
      <c r="Q23" s="14"/>
      <c r="R23" s="14"/>
      <c r="S23" s="14"/>
      <c r="T23" s="14"/>
      <c r="U23" s="14"/>
      <c r="V23" s="14"/>
      <c r="W23" s="14"/>
      <c r="X23" s="14"/>
      <c r="Y23" s="14"/>
      <c r="Z23" s="14"/>
    </row>
    <row r="24" spans="1:26" x14ac:dyDescent="0.25">
      <c r="A24" s="14"/>
      <c r="B24" s="14"/>
      <c r="C24" s="14"/>
      <c r="D24" s="14"/>
      <c r="E24" s="14"/>
      <c r="F24" s="14"/>
      <c r="G24" s="14"/>
      <c r="H24" s="14"/>
      <c r="I24" s="14"/>
      <c r="J24" s="14"/>
      <c r="K24" s="14"/>
      <c r="L24" s="14"/>
      <c r="M24" s="14"/>
      <c r="N24" s="14"/>
      <c r="O24" s="14"/>
      <c r="P24" s="14"/>
      <c r="Q24" s="14"/>
      <c r="R24" s="14"/>
      <c r="S24" s="14"/>
      <c r="T24" s="14"/>
      <c r="U24" s="14"/>
      <c r="V24" s="14"/>
      <c r="W24" s="14"/>
      <c r="X24" s="14"/>
      <c r="Y24" s="14"/>
      <c r="Z24" s="14"/>
    </row>
    <row r="25" spans="1:26" ht="15.75" customHeight="1" x14ac:dyDescent="0.25">
      <c r="A25" s="14"/>
      <c r="B25" s="14"/>
      <c r="C25" s="14"/>
      <c r="D25" s="14"/>
      <c r="E25" s="14"/>
      <c r="F25" s="14"/>
      <c r="G25" s="14"/>
      <c r="H25" s="14"/>
      <c r="I25" s="14"/>
      <c r="J25" s="14"/>
      <c r="K25" s="14"/>
      <c r="L25" s="14"/>
      <c r="M25" s="14"/>
      <c r="N25" s="14"/>
      <c r="O25" s="14"/>
      <c r="P25" s="14"/>
      <c r="Q25" s="14"/>
      <c r="R25" s="14"/>
      <c r="S25" s="14"/>
      <c r="T25" s="14"/>
      <c r="U25" s="14"/>
      <c r="V25" s="14"/>
      <c r="W25" s="14"/>
      <c r="X25" s="14"/>
      <c r="Y25" s="14"/>
      <c r="Z25" s="14"/>
    </row>
    <row r="26" spans="1:26" ht="15.75" customHeight="1"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row>
    <row r="27" spans="1:26" ht="15.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row>
    <row r="28" spans="1:26" ht="15.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row>
    <row r="29" spans="1:26" ht="15.75" customHeight="1" x14ac:dyDescent="0.25">
      <c r="A29" s="14"/>
      <c r="B29" s="14"/>
      <c r="C29" s="14"/>
      <c r="D29" s="14"/>
      <c r="E29" s="14"/>
      <c r="F29" s="14"/>
      <c r="G29" s="14"/>
      <c r="H29" s="14"/>
      <c r="I29" s="14"/>
      <c r="J29" s="14"/>
      <c r="K29" s="14"/>
      <c r="L29" s="14"/>
      <c r="M29" s="14"/>
      <c r="N29" s="14"/>
      <c r="O29" s="14"/>
      <c r="P29" s="14"/>
      <c r="Q29" s="14"/>
      <c r="R29" s="14"/>
      <c r="S29" s="14"/>
      <c r="T29" s="14"/>
      <c r="U29" s="14"/>
      <c r="V29" s="14"/>
      <c r="W29" s="14"/>
      <c r="X29" s="14"/>
      <c r="Y29" s="14"/>
      <c r="Z29" s="14"/>
    </row>
    <row r="30" spans="1:26" ht="15.75" customHeight="1" x14ac:dyDescent="0.25">
      <c r="A30" s="14"/>
      <c r="B30" s="14"/>
      <c r="C30" s="14"/>
      <c r="D30" s="14"/>
      <c r="E30" s="14"/>
      <c r="F30" s="14"/>
      <c r="G30" s="14"/>
      <c r="H30" s="14"/>
      <c r="I30" s="14"/>
      <c r="J30" s="14"/>
      <c r="K30" s="14"/>
      <c r="L30" s="14"/>
      <c r="M30" s="14"/>
      <c r="N30" s="14"/>
      <c r="O30" s="14"/>
      <c r="P30" s="14"/>
      <c r="Q30" s="14"/>
      <c r="R30" s="14"/>
      <c r="S30" s="14"/>
      <c r="T30" s="14"/>
      <c r="U30" s="14"/>
      <c r="V30" s="14"/>
      <c r="W30" s="14"/>
      <c r="X30" s="14"/>
      <c r="Y30" s="14"/>
      <c r="Z30" s="14"/>
    </row>
    <row r="31" spans="1:26" ht="15.75" customHeight="1" x14ac:dyDescent="0.25">
      <c r="A31" s="14"/>
      <c r="B31" s="14"/>
      <c r="C31" s="14"/>
      <c r="D31" s="14"/>
      <c r="E31" s="14"/>
      <c r="F31" s="14"/>
      <c r="G31" s="14"/>
      <c r="H31" s="14"/>
      <c r="I31" s="14"/>
      <c r="J31" s="14"/>
      <c r="K31" s="14"/>
      <c r="L31" s="14"/>
      <c r="M31" s="14"/>
      <c r="N31" s="14"/>
      <c r="O31" s="14"/>
      <c r="P31" s="14"/>
      <c r="Q31" s="14"/>
      <c r="R31" s="14"/>
      <c r="S31" s="14"/>
      <c r="T31" s="14"/>
      <c r="U31" s="14"/>
      <c r="V31" s="14"/>
      <c r="W31" s="14"/>
      <c r="X31" s="14"/>
      <c r="Y31" s="14"/>
      <c r="Z31" s="14"/>
    </row>
    <row r="32" spans="1:26" ht="15.75" customHeight="1"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row>
    <row r="33" spans="1:26" ht="15.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row>
    <row r="34" spans="1:26" ht="15.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row>
    <row r="35" spans="1:26" ht="15.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row>
    <row r="36" spans="1:26" ht="15.75" customHeight="1" x14ac:dyDescent="0.25">
      <c r="A36" s="14"/>
      <c r="B36" s="14"/>
      <c r="C36" s="14"/>
      <c r="D36" s="14"/>
      <c r="E36" s="14"/>
      <c r="F36" s="14"/>
      <c r="G36" s="14"/>
      <c r="H36" s="14"/>
      <c r="I36" s="14"/>
      <c r="J36" s="14"/>
      <c r="K36" s="14"/>
      <c r="L36" s="14"/>
      <c r="M36" s="14"/>
      <c r="N36" s="14"/>
      <c r="O36" s="14"/>
      <c r="P36" s="14"/>
      <c r="Q36" s="14"/>
      <c r="R36" s="14"/>
      <c r="S36" s="14"/>
      <c r="T36" s="14"/>
      <c r="U36" s="14"/>
      <c r="V36" s="14"/>
      <c r="W36" s="14"/>
      <c r="X36" s="14"/>
      <c r="Y36" s="14"/>
      <c r="Z36" s="14"/>
    </row>
    <row r="37" spans="1:26" ht="15.75" customHeight="1" x14ac:dyDescent="0.25">
      <c r="A37" s="14"/>
      <c r="B37" s="14"/>
      <c r="C37" s="14"/>
      <c r="D37" s="14"/>
      <c r="E37" s="14"/>
      <c r="F37" s="14"/>
      <c r="G37" s="14"/>
      <c r="H37" s="14"/>
      <c r="I37" s="14"/>
      <c r="J37" s="14"/>
      <c r="K37" s="14"/>
      <c r="L37" s="14"/>
      <c r="M37" s="14"/>
      <c r="N37" s="14"/>
      <c r="O37" s="14"/>
      <c r="P37" s="14"/>
      <c r="Q37" s="14"/>
      <c r="R37" s="14"/>
      <c r="S37" s="14"/>
      <c r="T37" s="14"/>
      <c r="U37" s="14"/>
      <c r="V37" s="14"/>
      <c r="W37" s="14"/>
      <c r="X37" s="14"/>
      <c r="Y37" s="14"/>
      <c r="Z37" s="14"/>
    </row>
    <row r="38" spans="1:26" ht="15.75" customHeight="1" x14ac:dyDescent="0.25">
      <c r="A38" s="14"/>
      <c r="B38" s="14"/>
      <c r="C38" s="14"/>
      <c r="D38" s="14"/>
      <c r="E38" s="14"/>
      <c r="F38" s="14"/>
      <c r="G38" s="14"/>
      <c r="H38" s="14"/>
      <c r="I38" s="14"/>
      <c r="J38" s="14"/>
      <c r="K38" s="14"/>
      <c r="L38" s="14"/>
      <c r="M38" s="14"/>
      <c r="N38" s="14"/>
      <c r="O38" s="14"/>
      <c r="P38" s="14"/>
      <c r="Q38" s="14"/>
      <c r="R38" s="14"/>
      <c r="S38" s="14"/>
      <c r="T38" s="14"/>
      <c r="U38" s="14"/>
      <c r="V38" s="14"/>
      <c r="W38" s="14"/>
      <c r="X38" s="14"/>
      <c r="Y38" s="14"/>
      <c r="Z38" s="14"/>
    </row>
    <row r="39" spans="1:26" ht="15.75" customHeight="1" x14ac:dyDescent="0.25">
      <c r="A39" s="14"/>
      <c r="B39" s="14"/>
      <c r="C39" s="14"/>
      <c r="D39" s="14"/>
      <c r="E39" s="14"/>
      <c r="F39" s="14"/>
      <c r="G39" s="14"/>
      <c r="H39" s="14"/>
      <c r="I39" s="14"/>
      <c r="J39" s="14"/>
      <c r="K39" s="14"/>
      <c r="L39" s="14"/>
      <c r="M39" s="14"/>
      <c r="N39" s="14"/>
      <c r="O39" s="14"/>
      <c r="P39" s="14"/>
      <c r="Q39" s="14"/>
      <c r="R39" s="14"/>
      <c r="S39" s="14"/>
      <c r="T39" s="14"/>
      <c r="U39" s="14"/>
      <c r="V39" s="14"/>
      <c r="W39" s="14"/>
      <c r="X39" s="14"/>
      <c r="Y39" s="14"/>
      <c r="Z39" s="14"/>
    </row>
    <row r="40" spans="1:26" ht="15.75" customHeight="1" x14ac:dyDescent="0.25">
      <c r="A40" s="14"/>
      <c r="B40" s="14"/>
      <c r="C40" s="14"/>
      <c r="D40" s="14"/>
      <c r="E40" s="14"/>
      <c r="F40" s="14"/>
      <c r="G40" s="14"/>
      <c r="H40" s="14"/>
      <c r="I40" s="14"/>
      <c r="J40" s="14"/>
      <c r="K40" s="14"/>
      <c r="L40" s="14"/>
      <c r="M40" s="14"/>
      <c r="N40" s="14"/>
      <c r="O40" s="14"/>
      <c r="P40" s="14"/>
      <c r="Q40" s="14"/>
      <c r="R40" s="14"/>
      <c r="S40" s="14"/>
      <c r="T40" s="14"/>
      <c r="U40" s="14"/>
      <c r="V40" s="14"/>
      <c r="W40" s="14"/>
      <c r="X40" s="14"/>
      <c r="Y40" s="14"/>
      <c r="Z40" s="14"/>
    </row>
    <row r="41" spans="1:26" ht="15.75" customHeight="1" x14ac:dyDescent="0.25">
      <c r="A41" s="14"/>
      <c r="B41" s="14"/>
      <c r="C41" s="14"/>
      <c r="D41" s="14"/>
      <c r="E41" s="14"/>
      <c r="F41" s="14"/>
      <c r="G41" s="14"/>
      <c r="H41" s="14"/>
      <c r="I41" s="14"/>
      <c r="J41" s="14"/>
      <c r="K41" s="14"/>
      <c r="L41" s="14"/>
      <c r="M41" s="14"/>
      <c r="N41" s="14"/>
      <c r="O41" s="14"/>
      <c r="P41" s="14"/>
      <c r="Q41" s="14"/>
      <c r="R41" s="14"/>
      <c r="S41" s="14"/>
      <c r="T41" s="14"/>
      <c r="U41" s="14"/>
      <c r="V41" s="14"/>
      <c r="W41" s="14"/>
      <c r="X41" s="14"/>
      <c r="Y41" s="14"/>
      <c r="Z41" s="14"/>
    </row>
    <row r="42" spans="1:26" ht="15.75" customHeight="1" x14ac:dyDescent="0.25">
      <c r="A42" s="14"/>
      <c r="B42" s="14"/>
      <c r="C42" s="14"/>
      <c r="D42" s="14"/>
      <c r="E42" s="14"/>
      <c r="F42" s="14"/>
      <c r="G42" s="14"/>
      <c r="H42" s="14"/>
      <c r="I42" s="14"/>
      <c r="J42" s="14"/>
      <c r="K42" s="14"/>
      <c r="L42" s="14"/>
      <c r="M42" s="14"/>
      <c r="N42" s="14"/>
      <c r="O42" s="14"/>
      <c r="P42" s="14"/>
      <c r="Q42" s="14"/>
      <c r="R42" s="14"/>
      <c r="S42" s="14"/>
      <c r="T42" s="14"/>
      <c r="U42" s="14"/>
      <c r="V42" s="14"/>
      <c r="W42" s="14"/>
      <c r="X42" s="14"/>
      <c r="Y42" s="14"/>
      <c r="Z42" s="14"/>
    </row>
    <row r="43" spans="1:26" ht="15.75" customHeight="1" x14ac:dyDescent="0.25">
      <c r="A43" s="14"/>
      <c r="B43" s="14"/>
      <c r="C43" s="14"/>
      <c r="D43" s="14"/>
      <c r="E43" s="14"/>
      <c r="F43" s="14"/>
      <c r="G43" s="14"/>
      <c r="H43" s="14"/>
      <c r="I43" s="14"/>
      <c r="J43" s="14"/>
      <c r="K43" s="14"/>
      <c r="L43" s="14"/>
      <c r="M43" s="14"/>
      <c r="N43" s="14"/>
      <c r="O43" s="14"/>
      <c r="P43" s="14"/>
      <c r="Q43" s="14"/>
      <c r="R43" s="14"/>
      <c r="S43" s="14"/>
      <c r="T43" s="14"/>
      <c r="U43" s="14"/>
      <c r="V43" s="14"/>
      <c r="W43" s="14"/>
      <c r="X43" s="14"/>
      <c r="Y43" s="14"/>
      <c r="Z43" s="14"/>
    </row>
    <row r="44" spans="1:26" ht="15.75" customHeight="1" x14ac:dyDescent="0.25">
      <c r="A44" s="14"/>
      <c r="B44" s="14"/>
      <c r="C44" s="14"/>
      <c r="D44" s="14"/>
      <c r="E44" s="14"/>
      <c r="F44" s="14"/>
      <c r="G44" s="14"/>
      <c r="H44" s="14"/>
      <c r="I44" s="14"/>
      <c r="J44" s="14"/>
      <c r="K44" s="14"/>
      <c r="L44" s="14"/>
      <c r="M44" s="14"/>
      <c r="N44" s="14"/>
      <c r="O44" s="14"/>
      <c r="P44" s="14"/>
      <c r="Q44" s="14"/>
      <c r="R44" s="14"/>
      <c r="S44" s="14"/>
      <c r="T44" s="14"/>
      <c r="U44" s="14"/>
      <c r="V44" s="14"/>
      <c r="W44" s="14"/>
      <c r="X44" s="14"/>
      <c r="Y44" s="14"/>
      <c r="Z44" s="14"/>
    </row>
    <row r="45" spans="1:26" ht="15.75" customHeight="1" x14ac:dyDescent="0.2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row>
    <row r="46" spans="1:26" ht="15.75" customHeight="1" x14ac:dyDescent="0.2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row>
    <row r="47" spans="1:26" ht="15.75" customHeight="1" x14ac:dyDescent="0.2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row>
    <row r="48" spans="1:26" ht="15.75" customHeight="1" x14ac:dyDescent="0.25">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row>
    <row r="49" spans="1:26" ht="15.75" customHeight="1" x14ac:dyDescent="0.25">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row>
    <row r="50" spans="1:26" ht="15.75" customHeight="1" x14ac:dyDescent="0.25">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row>
    <row r="51" spans="1:26" ht="15.75" customHeight="1" x14ac:dyDescent="0.25">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row>
    <row r="52" spans="1:26" ht="15.75" customHeight="1" x14ac:dyDescent="0.25">
      <c r="A52" s="14"/>
      <c r="B52" s="14"/>
      <c r="C52" s="14"/>
      <c r="D52" s="14"/>
      <c r="E52" s="14"/>
      <c r="F52" s="14"/>
      <c r="G52" s="14"/>
      <c r="H52" s="14"/>
      <c r="I52" s="14"/>
      <c r="J52" s="14"/>
      <c r="K52" s="14"/>
      <c r="L52" s="14"/>
      <c r="M52" s="14"/>
      <c r="N52" s="14"/>
      <c r="O52" s="14"/>
      <c r="P52" s="14"/>
      <c r="Q52" s="14"/>
      <c r="R52" s="14"/>
      <c r="S52" s="14"/>
      <c r="T52" s="14"/>
      <c r="U52" s="14"/>
      <c r="V52" s="14"/>
      <c r="W52" s="14"/>
      <c r="X52" s="14"/>
      <c r="Y52" s="14"/>
      <c r="Z52" s="14"/>
    </row>
    <row r="53" spans="1:26" ht="15.75" customHeight="1" x14ac:dyDescent="0.25">
      <c r="A53" s="14"/>
      <c r="B53" s="14"/>
      <c r="C53" s="14"/>
      <c r="D53" s="14"/>
      <c r="E53" s="14"/>
      <c r="F53" s="14"/>
      <c r="G53" s="14"/>
      <c r="H53" s="14"/>
      <c r="I53" s="14"/>
      <c r="J53" s="14"/>
      <c r="K53" s="14"/>
      <c r="L53" s="14"/>
      <c r="M53" s="14"/>
      <c r="N53" s="14"/>
      <c r="O53" s="14"/>
      <c r="P53" s="14"/>
      <c r="Q53" s="14"/>
      <c r="R53" s="14"/>
      <c r="S53" s="14"/>
      <c r="T53" s="14"/>
      <c r="U53" s="14"/>
      <c r="V53" s="14"/>
      <c r="W53" s="14"/>
      <c r="X53" s="14"/>
      <c r="Y53" s="14"/>
      <c r="Z53" s="14"/>
    </row>
    <row r="54" spans="1:26" ht="15.75" customHeight="1" x14ac:dyDescent="0.25">
      <c r="A54" s="14"/>
      <c r="B54" s="14"/>
      <c r="C54" s="14"/>
      <c r="D54" s="14"/>
      <c r="E54" s="14"/>
      <c r="F54" s="14"/>
      <c r="G54" s="14"/>
      <c r="H54" s="14"/>
      <c r="I54" s="14"/>
      <c r="J54" s="14"/>
      <c r="K54" s="14"/>
      <c r="L54" s="14"/>
      <c r="M54" s="14"/>
      <c r="N54" s="14"/>
      <c r="O54" s="14"/>
      <c r="P54" s="14"/>
      <c r="Q54" s="14"/>
      <c r="R54" s="14"/>
      <c r="S54" s="14"/>
      <c r="T54" s="14"/>
      <c r="U54" s="14"/>
      <c r="V54" s="14"/>
      <c r="W54" s="14"/>
      <c r="X54" s="14"/>
      <c r="Y54" s="14"/>
      <c r="Z54" s="14"/>
    </row>
    <row r="55" spans="1:26" ht="15.75" customHeight="1" x14ac:dyDescent="0.25">
      <c r="A55" s="14"/>
      <c r="B55" s="14"/>
      <c r="C55" s="14"/>
      <c r="D55" s="14"/>
      <c r="E55" s="14"/>
      <c r="F55" s="14"/>
      <c r="G55" s="14"/>
      <c r="H55" s="14"/>
      <c r="I55" s="14"/>
      <c r="J55" s="14"/>
      <c r="K55" s="14"/>
      <c r="L55" s="14"/>
      <c r="M55" s="14"/>
      <c r="N55" s="14"/>
      <c r="O55" s="14"/>
      <c r="P55" s="14"/>
      <c r="Q55" s="14"/>
      <c r="R55" s="14"/>
      <c r="S55" s="14"/>
      <c r="T55" s="14"/>
      <c r="U55" s="14"/>
      <c r="V55" s="14"/>
      <c r="W55" s="14"/>
      <c r="X55" s="14"/>
      <c r="Y55" s="14"/>
      <c r="Z55" s="14"/>
    </row>
    <row r="56" spans="1:26" ht="15.75" customHeight="1" x14ac:dyDescent="0.25">
      <c r="A56" s="14"/>
      <c r="B56" s="14"/>
      <c r="C56" s="14"/>
      <c r="D56" s="14"/>
      <c r="E56" s="14"/>
      <c r="F56" s="14"/>
      <c r="G56" s="14"/>
      <c r="H56" s="14"/>
      <c r="I56" s="14"/>
      <c r="J56" s="14"/>
      <c r="K56" s="14"/>
      <c r="L56" s="14"/>
      <c r="M56" s="14"/>
      <c r="N56" s="14"/>
      <c r="O56" s="14"/>
      <c r="P56" s="14"/>
      <c r="Q56" s="14"/>
      <c r="R56" s="14"/>
      <c r="S56" s="14"/>
      <c r="T56" s="14"/>
      <c r="U56" s="14"/>
      <c r="V56" s="14"/>
      <c r="W56" s="14"/>
      <c r="X56" s="14"/>
      <c r="Y56" s="14"/>
      <c r="Z56" s="14"/>
    </row>
    <row r="57" spans="1:26" ht="15.75" customHeight="1" x14ac:dyDescent="0.25">
      <c r="A57" s="14"/>
      <c r="B57" s="14"/>
      <c r="C57" s="14"/>
      <c r="D57" s="14"/>
      <c r="E57" s="14"/>
      <c r="F57" s="14"/>
      <c r="G57" s="14"/>
      <c r="H57" s="14"/>
      <c r="I57" s="14"/>
      <c r="J57" s="14"/>
      <c r="K57" s="14"/>
      <c r="L57" s="14"/>
      <c r="M57" s="14"/>
      <c r="N57" s="14"/>
      <c r="O57" s="14"/>
      <c r="P57" s="14"/>
      <c r="Q57" s="14"/>
      <c r="R57" s="14"/>
      <c r="S57" s="14"/>
      <c r="T57" s="14"/>
      <c r="U57" s="14"/>
      <c r="V57" s="14"/>
      <c r="W57" s="14"/>
      <c r="X57" s="14"/>
      <c r="Y57" s="14"/>
      <c r="Z57" s="14"/>
    </row>
    <row r="58" spans="1:26" ht="15.75" customHeight="1" x14ac:dyDescent="0.25">
      <c r="A58" s="14"/>
      <c r="B58" s="14"/>
      <c r="C58" s="14"/>
      <c r="D58" s="14"/>
      <c r="E58" s="14"/>
      <c r="F58" s="14"/>
      <c r="G58" s="14"/>
      <c r="H58" s="14"/>
      <c r="I58" s="14"/>
      <c r="J58" s="14"/>
      <c r="K58" s="14"/>
      <c r="L58" s="14"/>
      <c r="M58" s="14"/>
      <c r="N58" s="14"/>
      <c r="O58" s="14"/>
      <c r="P58" s="14"/>
      <c r="Q58" s="14"/>
      <c r="R58" s="14"/>
      <c r="S58" s="14"/>
      <c r="T58" s="14"/>
      <c r="U58" s="14"/>
      <c r="V58" s="14"/>
      <c r="W58" s="14"/>
      <c r="X58" s="14"/>
      <c r="Y58" s="14"/>
      <c r="Z58" s="14"/>
    </row>
    <row r="59" spans="1:26" ht="15.75" customHeight="1" x14ac:dyDescent="0.25">
      <c r="A59" s="14"/>
      <c r="B59" s="14"/>
      <c r="C59" s="14"/>
      <c r="D59" s="14"/>
      <c r="E59" s="14"/>
      <c r="F59" s="14"/>
      <c r="G59" s="14"/>
      <c r="H59" s="14"/>
      <c r="I59" s="14"/>
      <c r="J59" s="14"/>
      <c r="K59" s="14"/>
      <c r="L59" s="14"/>
      <c r="M59" s="14"/>
      <c r="N59" s="14"/>
      <c r="O59" s="14"/>
      <c r="P59" s="14"/>
      <c r="Q59" s="14"/>
      <c r="R59" s="14"/>
      <c r="S59" s="14"/>
      <c r="T59" s="14"/>
      <c r="U59" s="14"/>
      <c r="V59" s="14"/>
      <c r="W59" s="14"/>
      <c r="X59" s="14"/>
      <c r="Y59" s="14"/>
      <c r="Z59" s="14"/>
    </row>
    <row r="60" spans="1:26" ht="15.75" customHeight="1" x14ac:dyDescent="0.25">
      <c r="A60" s="14"/>
      <c r="B60" s="14"/>
      <c r="C60" s="14"/>
      <c r="D60" s="14"/>
      <c r="E60" s="14"/>
      <c r="F60" s="14"/>
      <c r="G60" s="14"/>
      <c r="H60" s="14"/>
      <c r="I60" s="14"/>
      <c r="J60" s="14"/>
      <c r="K60" s="14"/>
      <c r="L60" s="14"/>
      <c r="M60" s="14"/>
      <c r="N60" s="14"/>
      <c r="O60" s="14"/>
      <c r="P60" s="14"/>
      <c r="Q60" s="14"/>
      <c r="R60" s="14"/>
      <c r="S60" s="14"/>
      <c r="T60" s="14"/>
      <c r="U60" s="14"/>
      <c r="V60" s="14"/>
      <c r="W60" s="14"/>
      <c r="X60" s="14"/>
      <c r="Y60" s="14"/>
      <c r="Z60" s="14"/>
    </row>
    <row r="61" spans="1:26" ht="15.75" customHeight="1" x14ac:dyDescent="0.25">
      <c r="A61" s="14"/>
      <c r="B61" s="14"/>
      <c r="C61" s="14"/>
      <c r="D61" s="14"/>
      <c r="E61" s="14"/>
      <c r="F61" s="14"/>
      <c r="G61" s="14"/>
      <c r="H61" s="14"/>
      <c r="I61" s="14"/>
      <c r="J61" s="14"/>
      <c r="K61" s="14"/>
      <c r="L61" s="14"/>
      <c r="M61" s="14"/>
      <c r="N61" s="14"/>
      <c r="O61" s="14"/>
      <c r="P61" s="14"/>
      <c r="Q61" s="14"/>
      <c r="R61" s="14"/>
      <c r="S61" s="14"/>
      <c r="T61" s="14"/>
      <c r="U61" s="14"/>
      <c r="V61" s="14"/>
      <c r="W61" s="14"/>
      <c r="X61" s="14"/>
      <c r="Y61" s="14"/>
      <c r="Z61" s="14"/>
    </row>
    <row r="62" spans="1:26" ht="15.75" customHeight="1" x14ac:dyDescent="0.25">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row>
    <row r="63" spans="1:26" ht="15.75" customHeight="1" x14ac:dyDescent="0.25">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row>
    <row r="64" spans="1:26" ht="15.75" customHeight="1" x14ac:dyDescent="0.25">
      <c r="A64" s="14"/>
      <c r="B64" s="14"/>
      <c r="C64" s="14"/>
      <c r="D64" s="14"/>
      <c r="E64" s="14"/>
      <c r="F64" s="14"/>
      <c r="G64" s="14"/>
      <c r="H64" s="14"/>
      <c r="I64" s="14"/>
      <c r="J64" s="14"/>
      <c r="K64" s="14"/>
      <c r="L64" s="14"/>
      <c r="M64" s="14"/>
      <c r="N64" s="14"/>
      <c r="O64" s="14"/>
      <c r="P64" s="14"/>
      <c r="Q64" s="14"/>
      <c r="R64" s="14"/>
      <c r="S64" s="14"/>
      <c r="T64" s="14"/>
      <c r="U64" s="14"/>
      <c r="V64" s="14"/>
      <c r="W64" s="14"/>
      <c r="X64" s="14"/>
      <c r="Y64" s="14"/>
      <c r="Z64" s="14"/>
    </row>
    <row r="65" spans="1:26" ht="15.75" customHeight="1" x14ac:dyDescent="0.25">
      <c r="A65" s="14"/>
      <c r="B65" s="14"/>
      <c r="C65" s="14"/>
      <c r="D65" s="14"/>
      <c r="E65" s="14"/>
      <c r="F65" s="14"/>
      <c r="G65" s="14"/>
      <c r="H65" s="14"/>
      <c r="I65" s="14"/>
      <c r="J65" s="14"/>
      <c r="K65" s="14"/>
      <c r="L65" s="14"/>
      <c r="M65" s="14"/>
      <c r="N65" s="14"/>
      <c r="O65" s="14"/>
      <c r="P65" s="14"/>
      <c r="Q65" s="14"/>
      <c r="R65" s="14"/>
      <c r="S65" s="14"/>
      <c r="T65" s="14"/>
      <c r="U65" s="14"/>
      <c r="V65" s="14"/>
      <c r="W65" s="14"/>
      <c r="X65" s="14"/>
      <c r="Y65" s="14"/>
      <c r="Z65" s="14"/>
    </row>
    <row r="66" spans="1:26" ht="15.75" customHeight="1" x14ac:dyDescent="0.25">
      <c r="A66" s="14"/>
      <c r="B66" s="14"/>
      <c r="C66" s="14"/>
      <c r="D66" s="14"/>
      <c r="E66" s="14"/>
      <c r="F66" s="14"/>
      <c r="G66" s="14"/>
      <c r="H66" s="14"/>
      <c r="I66" s="14"/>
      <c r="J66" s="14"/>
      <c r="K66" s="14"/>
      <c r="L66" s="14"/>
      <c r="M66" s="14"/>
      <c r="N66" s="14"/>
      <c r="O66" s="14"/>
      <c r="P66" s="14"/>
      <c r="Q66" s="14"/>
      <c r="R66" s="14"/>
      <c r="S66" s="14"/>
      <c r="T66" s="14"/>
      <c r="U66" s="14"/>
      <c r="V66" s="14"/>
      <c r="W66" s="14"/>
      <c r="X66" s="14"/>
      <c r="Y66" s="14"/>
      <c r="Z66" s="14"/>
    </row>
    <row r="67" spans="1:26" ht="15.75" customHeight="1" x14ac:dyDescent="0.25">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row>
    <row r="68" spans="1:26" ht="15.75" customHeight="1" x14ac:dyDescent="0.25">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row>
    <row r="69" spans="1:26" ht="15.75" customHeight="1" x14ac:dyDescent="0.25">
      <c r="A69" s="14"/>
      <c r="B69" s="14"/>
      <c r="C69" s="14"/>
      <c r="D69" s="14"/>
      <c r="E69" s="14"/>
      <c r="F69" s="14"/>
      <c r="G69" s="14"/>
      <c r="H69" s="14"/>
      <c r="I69" s="14"/>
      <c r="J69" s="14"/>
      <c r="K69" s="14"/>
      <c r="L69" s="14"/>
      <c r="M69" s="14"/>
      <c r="N69" s="14"/>
      <c r="O69" s="14"/>
      <c r="P69" s="14"/>
      <c r="Q69" s="14"/>
      <c r="R69" s="14"/>
      <c r="S69" s="14"/>
      <c r="T69" s="14"/>
      <c r="U69" s="14"/>
      <c r="V69" s="14"/>
      <c r="W69" s="14"/>
      <c r="X69" s="14"/>
      <c r="Y69" s="14"/>
      <c r="Z69" s="14"/>
    </row>
    <row r="70" spans="1:26" ht="15.75" customHeight="1" x14ac:dyDescent="0.25">
      <c r="A70" s="14"/>
      <c r="B70" s="14"/>
      <c r="C70" s="14"/>
      <c r="D70" s="14"/>
      <c r="E70" s="14"/>
      <c r="F70" s="14"/>
      <c r="G70" s="14"/>
      <c r="H70" s="14"/>
      <c r="I70" s="14"/>
      <c r="J70" s="14"/>
      <c r="K70" s="14"/>
      <c r="L70" s="14"/>
      <c r="M70" s="14"/>
      <c r="N70" s="14"/>
      <c r="O70" s="14"/>
      <c r="P70" s="14"/>
      <c r="Q70" s="14"/>
      <c r="R70" s="14"/>
      <c r="S70" s="14"/>
      <c r="T70" s="14"/>
      <c r="U70" s="14"/>
      <c r="V70" s="14"/>
      <c r="W70" s="14"/>
      <c r="X70" s="14"/>
      <c r="Y70" s="14"/>
      <c r="Z70" s="14"/>
    </row>
    <row r="71" spans="1:26" ht="15.75" customHeight="1" x14ac:dyDescent="0.25">
      <c r="A71" s="14"/>
      <c r="B71" s="14"/>
      <c r="C71" s="14"/>
      <c r="D71" s="14"/>
      <c r="E71" s="14"/>
      <c r="F71" s="14"/>
      <c r="G71" s="14"/>
      <c r="H71" s="14"/>
      <c r="I71" s="14"/>
      <c r="J71" s="14"/>
      <c r="K71" s="14"/>
      <c r="L71" s="14"/>
      <c r="M71" s="14"/>
      <c r="N71" s="14"/>
      <c r="O71" s="14"/>
      <c r="P71" s="14"/>
      <c r="Q71" s="14"/>
      <c r="R71" s="14"/>
      <c r="S71" s="14"/>
      <c r="T71" s="14"/>
      <c r="U71" s="14"/>
      <c r="V71" s="14"/>
      <c r="W71" s="14"/>
      <c r="X71" s="14"/>
      <c r="Y71" s="14"/>
      <c r="Z71" s="14"/>
    </row>
    <row r="72" spans="1:26" ht="15.75" customHeight="1" x14ac:dyDescent="0.25">
      <c r="A72" s="14"/>
      <c r="B72" s="14"/>
      <c r="C72" s="14"/>
      <c r="D72" s="14"/>
      <c r="E72" s="14"/>
      <c r="F72" s="14"/>
      <c r="G72" s="14"/>
      <c r="H72" s="14"/>
      <c r="I72" s="14"/>
      <c r="J72" s="14"/>
      <c r="K72" s="14"/>
      <c r="L72" s="14"/>
      <c r="M72" s="14"/>
      <c r="N72" s="14"/>
      <c r="O72" s="14"/>
      <c r="P72" s="14"/>
      <c r="Q72" s="14"/>
      <c r="R72" s="14"/>
      <c r="S72" s="14"/>
      <c r="T72" s="14"/>
      <c r="U72" s="14"/>
      <c r="V72" s="14"/>
      <c r="W72" s="14"/>
      <c r="X72" s="14"/>
      <c r="Y72" s="14"/>
      <c r="Z72" s="14"/>
    </row>
    <row r="73" spans="1:26" ht="15.75" customHeight="1" x14ac:dyDescent="0.25">
      <c r="A73" s="14"/>
      <c r="B73" s="14"/>
      <c r="C73" s="14"/>
      <c r="D73" s="14"/>
      <c r="E73" s="14"/>
      <c r="F73" s="14"/>
      <c r="G73" s="14"/>
      <c r="H73" s="14"/>
      <c r="I73" s="14"/>
      <c r="J73" s="14"/>
      <c r="K73" s="14"/>
      <c r="L73" s="14"/>
      <c r="M73" s="14"/>
      <c r="N73" s="14"/>
      <c r="O73" s="14"/>
      <c r="P73" s="14"/>
      <c r="Q73" s="14"/>
      <c r="R73" s="14"/>
      <c r="S73" s="14"/>
      <c r="T73" s="14"/>
      <c r="U73" s="14"/>
      <c r="V73" s="14"/>
      <c r="W73" s="14"/>
      <c r="X73" s="14"/>
      <c r="Y73" s="14"/>
      <c r="Z73" s="14"/>
    </row>
    <row r="74" spans="1:26" ht="15.75" customHeight="1" x14ac:dyDescent="0.25">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row>
    <row r="75" spans="1:26" ht="15.75" customHeight="1" x14ac:dyDescent="0.25">
      <c r="A75" s="14"/>
      <c r="B75" s="14"/>
      <c r="C75" s="14"/>
      <c r="D75" s="14"/>
      <c r="E75" s="14"/>
      <c r="F75" s="14"/>
      <c r="G75" s="14"/>
      <c r="H75" s="14"/>
      <c r="I75" s="14"/>
      <c r="J75" s="14"/>
      <c r="K75" s="14"/>
      <c r="L75" s="14"/>
      <c r="M75" s="14"/>
      <c r="N75" s="14"/>
      <c r="O75" s="14"/>
      <c r="P75" s="14"/>
      <c r="Q75" s="14"/>
      <c r="R75" s="14"/>
      <c r="S75" s="14"/>
      <c r="T75" s="14"/>
      <c r="U75" s="14"/>
      <c r="V75" s="14"/>
      <c r="W75" s="14"/>
      <c r="X75" s="14"/>
      <c r="Y75" s="14"/>
      <c r="Z75" s="14"/>
    </row>
    <row r="76" spans="1:26" ht="15.75" customHeight="1" x14ac:dyDescent="0.25">
      <c r="A76" s="14"/>
      <c r="B76" s="14"/>
      <c r="C76" s="14"/>
      <c r="D76" s="14"/>
      <c r="E76" s="14"/>
      <c r="F76" s="14"/>
      <c r="G76" s="14"/>
      <c r="H76" s="14"/>
      <c r="I76" s="14"/>
      <c r="J76" s="14"/>
      <c r="K76" s="14"/>
      <c r="L76" s="14"/>
      <c r="M76" s="14"/>
      <c r="N76" s="14"/>
      <c r="O76" s="14"/>
      <c r="P76" s="14"/>
      <c r="Q76" s="14"/>
      <c r="R76" s="14"/>
      <c r="S76" s="14"/>
      <c r="T76" s="14"/>
      <c r="U76" s="14"/>
      <c r="V76" s="14"/>
      <c r="W76" s="14"/>
      <c r="X76" s="14"/>
      <c r="Y76" s="14"/>
      <c r="Z76" s="14"/>
    </row>
    <row r="77" spans="1:26" ht="15.75" customHeight="1" x14ac:dyDescent="0.25">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row>
    <row r="78" spans="1:26" ht="15.75" customHeight="1" x14ac:dyDescent="0.25">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row>
    <row r="79" spans="1:26" ht="15.75" customHeight="1" x14ac:dyDescent="0.25">
      <c r="A79" s="14"/>
      <c r="B79" s="14"/>
      <c r="C79" s="14"/>
      <c r="D79" s="14"/>
      <c r="E79" s="14"/>
      <c r="F79" s="14"/>
      <c r="G79" s="14"/>
      <c r="H79" s="14"/>
      <c r="I79" s="14"/>
      <c r="J79" s="14"/>
      <c r="K79" s="14"/>
      <c r="L79" s="14"/>
      <c r="M79" s="14"/>
      <c r="N79" s="14"/>
      <c r="O79" s="14"/>
      <c r="P79" s="14"/>
      <c r="Q79" s="14"/>
      <c r="R79" s="14"/>
      <c r="S79" s="14"/>
      <c r="T79" s="14"/>
      <c r="U79" s="14"/>
      <c r="V79" s="14"/>
      <c r="W79" s="14"/>
      <c r="X79" s="14"/>
      <c r="Y79" s="14"/>
      <c r="Z79" s="14"/>
    </row>
    <row r="80" spans="1:26" ht="15.75" customHeight="1" x14ac:dyDescent="0.25">
      <c r="A80" s="14"/>
      <c r="B80" s="14"/>
      <c r="C80" s="14"/>
      <c r="D80" s="14"/>
      <c r="E80" s="14"/>
      <c r="F80" s="14"/>
      <c r="G80" s="14"/>
      <c r="H80" s="14"/>
      <c r="I80" s="14"/>
      <c r="J80" s="14"/>
      <c r="K80" s="14"/>
      <c r="L80" s="14"/>
      <c r="M80" s="14"/>
      <c r="N80" s="14"/>
      <c r="O80" s="14"/>
      <c r="P80" s="14"/>
      <c r="Q80" s="14"/>
      <c r="R80" s="14"/>
      <c r="S80" s="14"/>
      <c r="T80" s="14"/>
      <c r="U80" s="14"/>
      <c r="V80" s="14"/>
      <c r="W80" s="14"/>
      <c r="X80" s="14"/>
      <c r="Y80" s="14"/>
      <c r="Z80" s="14"/>
    </row>
    <row r="81" spans="1:26" ht="15.75" customHeight="1" x14ac:dyDescent="0.25">
      <c r="A81" s="14"/>
      <c r="B81" s="14"/>
      <c r="C81" s="14"/>
      <c r="D81" s="14"/>
      <c r="E81" s="14"/>
      <c r="F81" s="14"/>
      <c r="G81" s="14"/>
      <c r="H81" s="14"/>
      <c r="I81" s="14"/>
      <c r="J81" s="14"/>
      <c r="K81" s="14"/>
      <c r="L81" s="14"/>
      <c r="M81" s="14"/>
      <c r="N81" s="14"/>
      <c r="O81" s="14"/>
      <c r="P81" s="14"/>
      <c r="Q81" s="14"/>
      <c r="R81" s="14"/>
      <c r="S81" s="14"/>
      <c r="T81" s="14"/>
      <c r="U81" s="14"/>
      <c r="V81" s="14"/>
      <c r="W81" s="14"/>
      <c r="X81" s="14"/>
      <c r="Y81" s="14"/>
      <c r="Z81" s="14"/>
    </row>
    <row r="82" spans="1:26" ht="15.75" customHeight="1" x14ac:dyDescent="0.25">
      <c r="A82" s="14"/>
      <c r="B82" s="14"/>
      <c r="C82" s="14"/>
      <c r="D82" s="14"/>
      <c r="E82" s="14"/>
      <c r="F82" s="14"/>
      <c r="G82" s="14"/>
      <c r="H82" s="14"/>
      <c r="I82" s="14"/>
      <c r="J82" s="14"/>
      <c r="K82" s="14"/>
      <c r="L82" s="14"/>
      <c r="M82" s="14"/>
      <c r="N82" s="14"/>
      <c r="O82" s="14"/>
      <c r="P82" s="14"/>
      <c r="Q82" s="14"/>
      <c r="R82" s="14"/>
      <c r="S82" s="14"/>
      <c r="T82" s="14"/>
      <c r="U82" s="14"/>
      <c r="V82" s="14"/>
      <c r="W82" s="14"/>
      <c r="X82" s="14"/>
      <c r="Y82" s="14"/>
      <c r="Z82" s="14"/>
    </row>
    <row r="83" spans="1:26" ht="15.75" customHeight="1" x14ac:dyDescent="0.25">
      <c r="A83" s="14"/>
      <c r="B83" s="14"/>
      <c r="C83" s="14"/>
      <c r="D83" s="14"/>
      <c r="E83" s="14"/>
      <c r="F83" s="14"/>
      <c r="G83" s="14"/>
      <c r="H83" s="14"/>
      <c r="I83" s="14"/>
      <c r="J83" s="14"/>
      <c r="K83" s="14"/>
      <c r="L83" s="14"/>
      <c r="M83" s="14"/>
      <c r="N83" s="14"/>
      <c r="O83" s="14"/>
      <c r="P83" s="14"/>
      <c r="Q83" s="14"/>
      <c r="R83" s="14"/>
      <c r="S83" s="14"/>
      <c r="T83" s="14"/>
      <c r="U83" s="14"/>
      <c r="V83" s="14"/>
      <c r="W83" s="14"/>
      <c r="X83" s="14"/>
      <c r="Y83" s="14"/>
      <c r="Z83" s="14"/>
    </row>
    <row r="84" spans="1:26" ht="15.75" customHeight="1" x14ac:dyDescent="0.25">
      <c r="A84" s="14"/>
      <c r="B84" s="14"/>
      <c r="C84" s="14"/>
      <c r="D84" s="14"/>
      <c r="E84" s="14"/>
      <c r="F84" s="14"/>
      <c r="G84" s="14"/>
      <c r="H84" s="14"/>
      <c r="I84" s="14"/>
      <c r="J84" s="14"/>
      <c r="K84" s="14"/>
      <c r="L84" s="14"/>
      <c r="M84" s="14"/>
      <c r="N84" s="14"/>
      <c r="O84" s="14"/>
      <c r="P84" s="14"/>
      <c r="Q84" s="14"/>
      <c r="R84" s="14"/>
      <c r="S84" s="14"/>
      <c r="T84" s="14"/>
      <c r="U84" s="14"/>
      <c r="V84" s="14"/>
      <c r="W84" s="14"/>
      <c r="X84" s="14"/>
      <c r="Y84" s="14"/>
      <c r="Z84" s="14"/>
    </row>
    <row r="85" spans="1:26" ht="15.75" customHeight="1" x14ac:dyDescent="0.25">
      <c r="A85" s="14"/>
      <c r="B85" s="14"/>
      <c r="C85" s="14"/>
      <c r="D85" s="14"/>
      <c r="E85" s="14"/>
      <c r="F85" s="14"/>
      <c r="G85" s="14"/>
      <c r="H85" s="14"/>
      <c r="I85" s="14"/>
      <c r="J85" s="14"/>
      <c r="K85" s="14"/>
      <c r="L85" s="14"/>
      <c r="M85" s="14"/>
      <c r="N85" s="14"/>
      <c r="O85" s="14"/>
      <c r="P85" s="14"/>
      <c r="Q85" s="14"/>
      <c r="R85" s="14"/>
      <c r="S85" s="14"/>
      <c r="T85" s="14"/>
      <c r="U85" s="14"/>
      <c r="V85" s="14"/>
      <c r="W85" s="14"/>
      <c r="X85" s="14"/>
      <c r="Y85" s="14"/>
      <c r="Z85" s="14"/>
    </row>
    <row r="86" spans="1:26" ht="15.75" customHeight="1" x14ac:dyDescent="0.25">
      <c r="A86" s="14"/>
      <c r="B86" s="14"/>
      <c r="C86" s="14"/>
      <c r="D86" s="14"/>
      <c r="E86" s="14"/>
      <c r="F86" s="14"/>
      <c r="G86" s="14"/>
      <c r="H86" s="14"/>
      <c r="I86" s="14"/>
      <c r="J86" s="14"/>
      <c r="K86" s="14"/>
      <c r="L86" s="14"/>
      <c r="M86" s="14"/>
      <c r="N86" s="14"/>
      <c r="O86" s="14"/>
      <c r="P86" s="14"/>
      <c r="Q86" s="14"/>
      <c r="R86" s="14"/>
      <c r="S86" s="14"/>
      <c r="T86" s="14"/>
      <c r="U86" s="14"/>
      <c r="V86" s="14"/>
      <c r="W86" s="14"/>
      <c r="X86" s="14"/>
      <c r="Y86" s="14"/>
      <c r="Z86" s="14"/>
    </row>
    <row r="87" spans="1:26" ht="15.75" customHeight="1" x14ac:dyDescent="0.25">
      <c r="A87" s="14"/>
      <c r="B87" s="14"/>
      <c r="C87" s="14"/>
      <c r="D87" s="14"/>
      <c r="E87" s="14"/>
      <c r="F87" s="14"/>
      <c r="G87" s="14"/>
      <c r="H87" s="14"/>
      <c r="I87" s="14"/>
      <c r="J87" s="14"/>
      <c r="K87" s="14"/>
      <c r="L87" s="14"/>
      <c r="M87" s="14"/>
      <c r="N87" s="14"/>
      <c r="O87" s="14"/>
      <c r="P87" s="14"/>
      <c r="Q87" s="14"/>
      <c r="R87" s="14"/>
      <c r="S87" s="14"/>
      <c r="T87" s="14"/>
      <c r="U87" s="14"/>
      <c r="V87" s="14"/>
      <c r="W87" s="14"/>
      <c r="X87" s="14"/>
      <c r="Y87" s="14"/>
      <c r="Z87" s="14"/>
    </row>
    <row r="88" spans="1:26" ht="15.75" customHeight="1" x14ac:dyDescent="0.25">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row>
    <row r="89" spans="1:26" ht="15.75" customHeight="1" x14ac:dyDescent="0.25">
      <c r="A89" s="14"/>
      <c r="B89" s="14"/>
      <c r="C89" s="14"/>
      <c r="D89" s="14"/>
      <c r="E89" s="14"/>
      <c r="F89" s="14"/>
      <c r="G89" s="14"/>
      <c r="H89" s="14"/>
      <c r="I89" s="14"/>
      <c r="J89" s="14"/>
      <c r="K89" s="14"/>
      <c r="L89" s="14"/>
      <c r="M89" s="14"/>
      <c r="N89" s="14"/>
      <c r="O89" s="14"/>
      <c r="P89" s="14"/>
      <c r="Q89" s="14"/>
      <c r="R89" s="14"/>
      <c r="S89" s="14"/>
      <c r="T89" s="14"/>
      <c r="U89" s="14"/>
      <c r="V89" s="14"/>
      <c r="W89" s="14"/>
      <c r="X89" s="14"/>
      <c r="Y89" s="14"/>
      <c r="Z89" s="14"/>
    </row>
    <row r="90" spans="1:26" ht="15.75" customHeight="1" x14ac:dyDescent="0.25">
      <c r="A90" s="14"/>
      <c r="B90" s="14"/>
      <c r="C90" s="14"/>
      <c r="D90" s="14"/>
      <c r="E90" s="14"/>
      <c r="F90" s="14"/>
      <c r="G90" s="14"/>
      <c r="H90" s="14"/>
      <c r="I90" s="14"/>
      <c r="J90" s="14"/>
      <c r="K90" s="14"/>
      <c r="L90" s="14"/>
      <c r="M90" s="14"/>
      <c r="N90" s="14"/>
      <c r="O90" s="14"/>
      <c r="P90" s="14"/>
      <c r="Q90" s="14"/>
      <c r="R90" s="14"/>
      <c r="S90" s="14"/>
      <c r="T90" s="14"/>
      <c r="U90" s="14"/>
      <c r="V90" s="14"/>
      <c r="W90" s="14"/>
      <c r="X90" s="14"/>
      <c r="Y90" s="14"/>
      <c r="Z90" s="14"/>
    </row>
    <row r="91" spans="1:26" ht="15.75" customHeight="1" x14ac:dyDescent="0.25">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row>
    <row r="92" spans="1:26" ht="15.75" customHeight="1" x14ac:dyDescent="0.25">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row>
    <row r="93" spans="1:26" ht="15.75" customHeight="1" x14ac:dyDescent="0.25">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row>
    <row r="94" spans="1:26" ht="15.75" customHeight="1" x14ac:dyDescent="0.25">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row>
    <row r="95" spans="1:26" ht="15.75" customHeight="1" x14ac:dyDescent="0.25">
      <c r="A95" s="14"/>
      <c r="B95" s="14"/>
      <c r="C95" s="14"/>
      <c r="D95" s="14"/>
      <c r="E95" s="14"/>
      <c r="F95" s="14"/>
      <c r="G95" s="14"/>
      <c r="H95" s="14"/>
      <c r="I95" s="14"/>
      <c r="J95" s="14"/>
      <c r="K95" s="14"/>
      <c r="L95" s="14"/>
      <c r="M95" s="14"/>
      <c r="N95" s="14"/>
      <c r="O95" s="14"/>
      <c r="P95" s="14"/>
      <c r="Q95" s="14"/>
      <c r="R95" s="14"/>
      <c r="S95" s="14"/>
      <c r="T95" s="14"/>
      <c r="U95" s="14"/>
      <c r="V95" s="14"/>
      <c r="W95" s="14"/>
      <c r="X95" s="14"/>
      <c r="Y95" s="14"/>
      <c r="Z95" s="14"/>
    </row>
    <row r="96" spans="1:26" ht="15.75" customHeight="1" x14ac:dyDescent="0.25">
      <c r="A96" s="14"/>
      <c r="B96" s="14"/>
      <c r="C96" s="14"/>
      <c r="D96" s="14"/>
      <c r="E96" s="14"/>
      <c r="F96" s="14"/>
      <c r="G96" s="14"/>
      <c r="H96" s="14"/>
      <c r="I96" s="14"/>
      <c r="J96" s="14"/>
      <c r="K96" s="14"/>
      <c r="L96" s="14"/>
      <c r="M96" s="14"/>
      <c r="N96" s="14"/>
      <c r="O96" s="14"/>
      <c r="P96" s="14"/>
      <c r="Q96" s="14"/>
      <c r="R96" s="14"/>
      <c r="S96" s="14"/>
      <c r="T96" s="14"/>
      <c r="U96" s="14"/>
      <c r="V96" s="14"/>
      <c r="W96" s="14"/>
      <c r="X96" s="14"/>
      <c r="Y96" s="14"/>
      <c r="Z96" s="14"/>
    </row>
    <row r="97" spans="1:26" ht="15.75" customHeight="1" x14ac:dyDescent="0.25">
      <c r="A97" s="14"/>
      <c r="B97" s="14"/>
      <c r="C97" s="14"/>
      <c r="D97" s="14"/>
      <c r="E97" s="14"/>
      <c r="F97" s="14"/>
      <c r="G97" s="14"/>
      <c r="H97" s="14"/>
      <c r="I97" s="14"/>
      <c r="J97" s="14"/>
      <c r="K97" s="14"/>
      <c r="L97" s="14"/>
      <c r="M97" s="14"/>
      <c r="N97" s="14"/>
      <c r="O97" s="14"/>
      <c r="P97" s="14"/>
      <c r="Q97" s="14"/>
      <c r="R97" s="14"/>
      <c r="S97" s="14"/>
      <c r="T97" s="14"/>
      <c r="U97" s="14"/>
      <c r="V97" s="14"/>
      <c r="W97" s="14"/>
      <c r="X97" s="14"/>
      <c r="Y97" s="14"/>
      <c r="Z97" s="14"/>
    </row>
    <row r="98" spans="1:26" ht="15.75" customHeight="1" x14ac:dyDescent="0.25">
      <c r="A98" s="14"/>
      <c r="B98" s="14"/>
      <c r="C98" s="14"/>
      <c r="D98" s="14"/>
      <c r="E98" s="14"/>
      <c r="F98" s="14"/>
      <c r="G98" s="14"/>
      <c r="H98" s="14"/>
      <c r="I98" s="14"/>
      <c r="J98" s="14"/>
      <c r="K98" s="14"/>
      <c r="L98" s="14"/>
      <c r="M98" s="14"/>
      <c r="N98" s="14"/>
      <c r="O98" s="14"/>
      <c r="P98" s="14"/>
      <c r="Q98" s="14"/>
      <c r="R98" s="14"/>
      <c r="S98" s="14"/>
      <c r="T98" s="14"/>
      <c r="U98" s="14"/>
      <c r="V98" s="14"/>
      <c r="W98" s="14"/>
      <c r="X98" s="14"/>
      <c r="Y98" s="14"/>
      <c r="Z98" s="14"/>
    </row>
    <row r="99" spans="1:26" ht="15.75" customHeight="1" x14ac:dyDescent="0.25">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row>
    <row r="100" spans="1:26" ht="15.75" customHeight="1" x14ac:dyDescent="0.25">
      <c r="A100" s="1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row>
    <row r="101" spans="1:26" ht="15.75" customHeight="1" x14ac:dyDescent="0.25">
      <c r="A101" s="1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row>
    <row r="102" spans="1:26" ht="15.75" customHeight="1" x14ac:dyDescent="0.25">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row>
    <row r="103" spans="1:26" ht="15.75" customHeight="1" x14ac:dyDescent="0.25">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row>
    <row r="104" spans="1:26" ht="15.75" customHeight="1" x14ac:dyDescent="0.25">
      <c r="A104" s="14"/>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row>
    <row r="105" spans="1:26" ht="15.75" customHeight="1" x14ac:dyDescent="0.25">
      <c r="A105" s="14"/>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row>
    <row r="106" spans="1:26" ht="15.75" customHeight="1" x14ac:dyDescent="0.25">
      <c r="A106" s="14"/>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row>
    <row r="107" spans="1:26" ht="15.75" customHeight="1" x14ac:dyDescent="0.25">
      <c r="A107" s="14"/>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row>
    <row r="108" spans="1:26" ht="15.75" customHeight="1" x14ac:dyDescent="0.25">
      <c r="A108" s="14"/>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row>
    <row r="109" spans="1:26" ht="15.75" customHeight="1" x14ac:dyDescent="0.25">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row>
    <row r="110" spans="1:26" ht="15.75" customHeight="1" x14ac:dyDescent="0.25">
      <c r="A110" s="14"/>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row>
    <row r="111" spans="1:26" ht="15.75" customHeight="1" x14ac:dyDescent="0.25">
      <c r="A111" s="14"/>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row>
    <row r="112" spans="1:26" ht="15.75" customHeight="1" x14ac:dyDescent="0.25">
      <c r="A112" s="14"/>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row>
    <row r="113" spans="1:26" ht="15.75" customHeight="1" x14ac:dyDescent="0.25">
      <c r="A113" s="14"/>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row>
    <row r="114" spans="1:26" ht="15.75" customHeight="1" x14ac:dyDescent="0.25">
      <c r="A114" s="14"/>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row>
    <row r="115" spans="1:26" ht="15.75" customHeight="1" x14ac:dyDescent="0.25">
      <c r="A115" s="14"/>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row>
    <row r="116" spans="1:26" ht="15.75" customHeight="1" x14ac:dyDescent="0.25">
      <c r="A116" s="14"/>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row>
    <row r="117" spans="1:26" ht="15.75" customHeight="1" x14ac:dyDescent="0.25">
      <c r="A117" s="14"/>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row>
    <row r="118" spans="1:26" ht="15.75" customHeight="1" x14ac:dyDescent="0.25">
      <c r="A118" s="14"/>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row>
    <row r="119" spans="1:26" ht="15.75" customHeight="1" x14ac:dyDescent="0.25">
      <c r="A119" s="14"/>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row>
    <row r="120" spans="1:26" ht="15.75" customHeight="1" x14ac:dyDescent="0.25">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row>
    <row r="121" spans="1:26" ht="15.75" customHeight="1" x14ac:dyDescent="0.25">
      <c r="A121" s="14"/>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row>
    <row r="122" spans="1:26" ht="15.75" customHeight="1" x14ac:dyDescent="0.25">
      <c r="A122" s="14"/>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row>
    <row r="123" spans="1:26" ht="15.75" customHeight="1" x14ac:dyDescent="0.25">
      <c r="A123" s="14"/>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row>
    <row r="124" spans="1:26" ht="15.75" customHeight="1" x14ac:dyDescent="0.25">
      <c r="A124" s="14"/>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row>
    <row r="125" spans="1:26" ht="15.75" customHeight="1" x14ac:dyDescent="0.25">
      <c r="A125" s="14"/>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row>
    <row r="126" spans="1:26" ht="15.75" customHeight="1" x14ac:dyDescent="0.25">
      <c r="A126" s="14"/>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row>
    <row r="127" spans="1:26" ht="15.75" customHeight="1" x14ac:dyDescent="0.25">
      <c r="A127" s="14"/>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row>
    <row r="128" spans="1:26" ht="15.75" customHeight="1" x14ac:dyDescent="0.25">
      <c r="A128" s="14"/>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row>
    <row r="129" spans="1:26" ht="15.75" customHeight="1" x14ac:dyDescent="0.25">
      <c r="A129" s="14"/>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row>
    <row r="130" spans="1:26" ht="15.75" customHeight="1" x14ac:dyDescent="0.25">
      <c r="A130" s="14"/>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row>
    <row r="131" spans="1:26" ht="15.75" customHeight="1" x14ac:dyDescent="0.25">
      <c r="A131" s="14"/>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row>
    <row r="132" spans="1:26" ht="15.75" customHeight="1" x14ac:dyDescent="0.25">
      <c r="A132" s="14"/>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row>
    <row r="133" spans="1:26" ht="15.75" customHeight="1" x14ac:dyDescent="0.25">
      <c r="A133" s="14"/>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row>
    <row r="134" spans="1:26" ht="15.75" customHeight="1" x14ac:dyDescent="0.25">
      <c r="A134" s="14"/>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row>
    <row r="135" spans="1:26" ht="15.75" customHeight="1" x14ac:dyDescent="0.25">
      <c r="A135" s="14"/>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row>
    <row r="136" spans="1:26" ht="15.75" customHeight="1" x14ac:dyDescent="0.25">
      <c r="A136" s="14"/>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row>
    <row r="137" spans="1:26" ht="15.75" customHeight="1" x14ac:dyDescent="0.25">
      <c r="A137" s="14"/>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row>
    <row r="138" spans="1:26" ht="15.75" customHeight="1" x14ac:dyDescent="0.25">
      <c r="A138" s="14"/>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row>
    <row r="139" spans="1:26" ht="15.75" customHeight="1" x14ac:dyDescent="0.25">
      <c r="A139" s="14"/>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row>
    <row r="140" spans="1:26" ht="15.75" customHeight="1" x14ac:dyDescent="0.25">
      <c r="A140" s="14"/>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row>
    <row r="141" spans="1:26" ht="15.75" customHeight="1" x14ac:dyDescent="0.25">
      <c r="A141" s="14"/>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row>
    <row r="142" spans="1:26" ht="15.75" customHeight="1" x14ac:dyDescent="0.25">
      <c r="A142" s="14"/>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row>
    <row r="143" spans="1:26" ht="15.75" customHeight="1" x14ac:dyDescent="0.25">
      <c r="A143" s="14"/>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row>
    <row r="144" spans="1:26" ht="15.75" customHeight="1" x14ac:dyDescent="0.25">
      <c r="A144" s="14"/>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row>
    <row r="145" spans="1:26" ht="15.75" customHeight="1" x14ac:dyDescent="0.25">
      <c r="A145" s="14"/>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row>
    <row r="146" spans="1:26" ht="15.75" customHeight="1" x14ac:dyDescent="0.25">
      <c r="A146" s="14"/>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row>
    <row r="147" spans="1:26" ht="15.75" customHeight="1" x14ac:dyDescent="0.25">
      <c r="A147" s="14"/>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row>
    <row r="148" spans="1:26" ht="15.75" customHeight="1" x14ac:dyDescent="0.25">
      <c r="A148" s="14"/>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row>
    <row r="149" spans="1:26" ht="15.75" customHeight="1" x14ac:dyDescent="0.25">
      <c r="A149" s="14"/>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row>
    <row r="150" spans="1:26" ht="15.75" customHeight="1" x14ac:dyDescent="0.25">
      <c r="A150" s="14"/>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row>
    <row r="151" spans="1:26" ht="15.75" customHeight="1" x14ac:dyDescent="0.25">
      <c r="A151" s="14"/>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row>
    <row r="152" spans="1:26" ht="15.75" customHeight="1" x14ac:dyDescent="0.25">
      <c r="A152" s="14"/>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row>
    <row r="153" spans="1:26" ht="15.75" customHeight="1" x14ac:dyDescent="0.25">
      <c r="A153" s="14"/>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row>
    <row r="154" spans="1:26" ht="15.75" customHeight="1" x14ac:dyDescent="0.25">
      <c r="A154" s="14"/>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row>
    <row r="155" spans="1:26" ht="15.75" customHeight="1" x14ac:dyDescent="0.25">
      <c r="A155" s="14"/>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row>
    <row r="156" spans="1:26" ht="15.75" customHeight="1" x14ac:dyDescent="0.25">
      <c r="A156" s="14"/>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row>
    <row r="157" spans="1:26" ht="15.75" customHeight="1" x14ac:dyDescent="0.25">
      <c r="A157" s="14"/>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row>
    <row r="158" spans="1:26" ht="15.75" customHeight="1" x14ac:dyDescent="0.25">
      <c r="A158" s="14"/>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row>
    <row r="159" spans="1:26" ht="15.75" customHeight="1" x14ac:dyDescent="0.25">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row>
    <row r="160" spans="1:26" ht="15.75" customHeight="1" x14ac:dyDescent="0.25">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row>
    <row r="161" spans="1:26" ht="15.75" customHeight="1" x14ac:dyDescent="0.25">
      <c r="A161" s="14"/>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row>
    <row r="162" spans="1:26" ht="15.75" customHeight="1" x14ac:dyDescent="0.25">
      <c r="A162" s="14"/>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row>
    <row r="163" spans="1:26" ht="15.75" customHeight="1" x14ac:dyDescent="0.25">
      <c r="A163" s="14"/>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row>
    <row r="164" spans="1:26" ht="15.75" customHeight="1" x14ac:dyDescent="0.25">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row>
    <row r="165" spans="1:26" ht="15.75" customHeight="1" x14ac:dyDescent="0.25">
      <c r="A165" s="14"/>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row>
    <row r="166" spans="1:26" ht="15.75" customHeight="1" x14ac:dyDescent="0.25">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row>
    <row r="167" spans="1:26" ht="15.75" customHeight="1" x14ac:dyDescent="0.25">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row>
    <row r="168" spans="1:26" ht="15.75" customHeight="1" x14ac:dyDescent="0.25">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row>
    <row r="169" spans="1:26" ht="15.75" customHeight="1" x14ac:dyDescent="0.25">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row>
    <row r="170" spans="1:26" ht="15.75" customHeight="1" x14ac:dyDescent="0.25">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row>
    <row r="171" spans="1:26" ht="15.75" customHeight="1" x14ac:dyDescent="0.25">
      <c r="A171" s="14"/>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row>
    <row r="172" spans="1:26" ht="15.75" customHeight="1" x14ac:dyDescent="0.25">
      <c r="A172" s="14"/>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row>
    <row r="173" spans="1:26" ht="15.75" customHeight="1" x14ac:dyDescent="0.25">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row>
    <row r="174" spans="1:26" ht="15.75" customHeight="1" x14ac:dyDescent="0.25">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row>
    <row r="175" spans="1:26" ht="15.75" customHeight="1" x14ac:dyDescent="0.25">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row>
    <row r="176" spans="1:26" ht="15.75" customHeight="1" x14ac:dyDescent="0.25">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row>
    <row r="177" spans="1:26" ht="15.75" customHeight="1" x14ac:dyDescent="0.25">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row>
    <row r="178" spans="1:26" ht="15.75" customHeight="1" x14ac:dyDescent="0.25">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row>
    <row r="179" spans="1:26" ht="15.75" customHeight="1" x14ac:dyDescent="0.25">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row>
    <row r="180" spans="1:26" ht="15.75" customHeight="1" x14ac:dyDescent="0.25">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row>
    <row r="181" spans="1:26" ht="15.75" customHeight="1" x14ac:dyDescent="0.25">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row>
    <row r="182" spans="1:26" ht="15.75" customHeight="1" x14ac:dyDescent="0.25">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row>
    <row r="183" spans="1:26" ht="15.75" customHeight="1" x14ac:dyDescent="0.25">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row>
    <row r="184" spans="1:26" ht="15.75" customHeight="1" x14ac:dyDescent="0.25">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row>
    <row r="185" spans="1:26" ht="15.75" customHeight="1" x14ac:dyDescent="0.25">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row>
    <row r="186" spans="1:26" ht="15.75" customHeight="1" x14ac:dyDescent="0.25">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row>
    <row r="187" spans="1:26" ht="15.75" customHeight="1" x14ac:dyDescent="0.25">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row>
    <row r="188" spans="1:26" ht="15.75" customHeight="1" x14ac:dyDescent="0.25">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row>
    <row r="189" spans="1:26" ht="15.75" customHeight="1" x14ac:dyDescent="0.25">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row>
    <row r="190" spans="1:26" ht="15.75" customHeight="1" x14ac:dyDescent="0.25">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row>
    <row r="191" spans="1:26" ht="15.75" customHeight="1" x14ac:dyDescent="0.25">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row>
    <row r="192" spans="1:26" ht="15.75" customHeight="1" x14ac:dyDescent="0.25">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row>
    <row r="193" spans="1:26" ht="15.75" customHeight="1" x14ac:dyDescent="0.25">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row>
    <row r="194" spans="1:26" ht="15.75" customHeight="1" x14ac:dyDescent="0.25">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row>
    <row r="195" spans="1:26" ht="15.75" customHeight="1" x14ac:dyDescent="0.25">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row>
    <row r="196" spans="1:26" ht="15.75" customHeight="1" x14ac:dyDescent="0.25">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row>
    <row r="197" spans="1:26" ht="15.75" customHeight="1" x14ac:dyDescent="0.25">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row>
    <row r="198" spans="1:26" ht="15.75" customHeight="1" x14ac:dyDescent="0.25">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row>
    <row r="199" spans="1:26" ht="15.75" customHeight="1" x14ac:dyDescent="0.25">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row>
    <row r="200" spans="1:26" ht="15.75" customHeight="1" x14ac:dyDescent="0.25">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row>
    <row r="201" spans="1:26" ht="15.75" customHeight="1" x14ac:dyDescent="0.25">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row>
    <row r="202" spans="1:26" ht="15.75" customHeight="1" x14ac:dyDescent="0.25">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row>
    <row r="203" spans="1:26" ht="15.75" customHeight="1" x14ac:dyDescent="0.25">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row>
    <row r="204" spans="1:26" ht="15.75" customHeight="1" x14ac:dyDescent="0.25">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row>
    <row r="205" spans="1:26" ht="15.75" customHeight="1" x14ac:dyDescent="0.25">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row>
    <row r="206" spans="1:26" ht="15.75" customHeight="1" x14ac:dyDescent="0.25">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row>
    <row r="207" spans="1:26" ht="15.75" customHeight="1" x14ac:dyDescent="0.25">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row>
    <row r="208" spans="1:26" ht="15.75" customHeight="1" x14ac:dyDescent="0.25">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row>
    <row r="209" spans="1:26" ht="15.75" customHeight="1" x14ac:dyDescent="0.25">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row>
    <row r="210" spans="1:26" ht="15.75" customHeight="1" x14ac:dyDescent="0.25">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row>
    <row r="211" spans="1:26" ht="15.75" customHeight="1" x14ac:dyDescent="0.25">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row>
    <row r="212" spans="1:26" ht="15.75" customHeight="1" x14ac:dyDescent="0.25">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row>
    <row r="213" spans="1:26" ht="15.75" customHeight="1" x14ac:dyDescent="0.25">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row>
    <row r="214" spans="1:26" ht="15.75" customHeight="1" x14ac:dyDescent="0.25">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row>
    <row r="215" spans="1:26" ht="15.75" customHeight="1" x14ac:dyDescent="0.25">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row>
    <row r="216" spans="1:26" ht="15.75" customHeight="1" x14ac:dyDescent="0.25">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row>
    <row r="217" spans="1:26" ht="15.75" customHeight="1" x14ac:dyDescent="0.25">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row>
    <row r="218" spans="1:26" ht="15.75" customHeight="1" x14ac:dyDescent="0.25">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row>
    <row r="219" spans="1:26" ht="15.75" customHeight="1" x14ac:dyDescent="0.25">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row>
    <row r="220" spans="1:26" ht="15.75" customHeight="1" x14ac:dyDescent="0.25">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row>
    <row r="221" spans="1:26" ht="15.75" customHeight="1" x14ac:dyDescent="0.25">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row>
    <row r="222" spans="1:26" ht="15.75" customHeight="1" x14ac:dyDescent="0.25">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row>
    <row r="223" spans="1:26" ht="15.75" customHeight="1" x14ac:dyDescent="0.25">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row>
    <row r="224" spans="1:26" ht="15.75" customHeight="1" x14ac:dyDescent="0.25">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row>
    <row r="225" spans="1:26" ht="15.75" customHeight="1" x14ac:dyDescent="0.25">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row>
    <row r="226" spans="1:26" ht="15.75" customHeight="1" x14ac:dyDescent="0.25">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row>
    <row r="227" spans="1:26" ht="15.75" customHeight="1" x14ac:dyDescent="0.25">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row>
    <row r="228" spans="1:26" ht="15.75" customHeight="1" x14ac:dyDescent="0.25">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row>
    <row r="229" spans="1:26" ht="15.75" customHeight="1" x14ac:dyDescent="0.25">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row>
    <row r="230" spans="1:26" ht="15.75" customHeight="1" x14ac:dyDescent="0.25">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row>
    <row r="231" spans="1:26" ht="15.75" customHeight="1" x14ac:dyDescent="0.25">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row>
    <row r="232" spans="1:26" ht="15.75" customHeight="1" x14ac:dyDescent="0.25">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row>
    <row r="233" spans="1:26" ht="15.75" customHeight="1" x14ac:dyDescent="0.25">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row>
    <row r="234" spans="1:26" ht="15.75" customHeight="1" x14ac:dyDescent="0.25">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row>
    <row r="235" spans="1:26" ht="15.75" customHeight="1" x14ac:dyDescent="0.25">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row>
    <row r="236" spans="1:26" ht="15.75" customHeight="1" x14ac:dyDescent="0.25">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row>
    <row r="237" spans="1:26" ht="15.75" customHeight="1" x14ac:dyDescent="0.25">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row>
    <row r="238" spans="1:26" ht="15.75" customHeight="1" x14ac:dyDescent="0.25">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row>
    <row r="239" spans="1:26" ht="15.75" customHeight="1" x14ac:dyDescent="0.25">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row>
    <row r="240" spans="1:26" ht="15.75" customHeight="1" x14ac:dyDescent="0.25">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row>
    <row r="241" spans="1:26" ht="15.75" customHeight="1" x14ac:dyDescent="0.25">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row>
    <row r="242" spans="1:26" ht="15.75" customHeight="1" x14ac:dyDescent="0.25">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row>
    <row r="243" spans="1:26" ht="15.75" customHeight="1" x14ac:dyDescent="0.25">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row>
    <row r="244" spans="1:26" ht="15.75" customHeight="1" x14ac:dyDescent="0.25">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row>
    <row r="245" spans="1:26" ht="15.75" customHeight="1" x14ac:dyDescent="0.25">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row>
    <row r="246" spans="1:26" ht="15.75" customHeight="1" x14ac:dyDescent="0.25">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row>
    <row r="247" spans="1:26" ht="15.75" customHeight="1" x14ac:dyDescent="0.25">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row>
    <row r="248" spans="1:26" ht="15.75" customHeight="1" x14ac:dyDescent="0.25">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row>
    <row r="249" spans="1:26" ht="15.75" customHeight="1" x14ac:dyDescent="0.25">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row>
    <row r="250" spans="1:26" ht="15.75" customHeight="1" x14ac:dyDescent="0.25">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row>
    <row r="251" spans="1:26" ht="15.75" customHeight="1" x14ac:dyDescent="0.25">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row>
    <row r="252" spans="1:26" ht="15.75" customHeight="1" x14ac:dyDescent="0.25">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row>
    <row r="253" spans="1:26" ht="15.75" customHeight="1" x14ac:dyDescent="0.25">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row>
    <row r="254" spans="1:26" ht="15.75" customHeight="1" x14ac:dyDescent="0.25">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row>
    <row r="255" spans="1:26" ht="15.75" customHeight="1" x14ac:dyDescent="0.25">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row>
    <row r="256" spans="1:26" ht="15.75" customHeight="1" x14ac:dyDescent="0.25">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row>
    <row r="257" spans="1:26" ht="15.75" customHeight="1" x14ac:dyDescent="0.25">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row>
    <row r="258" spans="1:26" ht="15.75" customHeight="1" x14ac:dyDescent="0.25">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row>
    <row r="259" spans="1:26" ht="15.75" customHeight="1" x14ac:dyDescent="0.25">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row>
    <row r="260" spans="1:26" ht="15.75" customHeight="1" x14ac:dyDescent="0.25">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row>
    <row r="261" spans="1:26" ht="15.75" customHeight="1" x14ac:dyDescent="0.25">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row>
    <row r="262" spans="1:26" ht="15.75" customHeight="1" x14ac:dyDescent="0.25">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row>
    <row r="263" spans="1:26" ht="15.75" customHeight="1" x14ac:dyDescent="0.25">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row>
    <row r="264" spans="1:26" ht="15.75" customHeight="1" x14ac:dyDescent="0.25">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row>
    <row r="265" spans="1:26" ht="15.75" customHeight="1" x14ac:dyDescent="0.25">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row>
    <row r="266" spans="1:26" ht="15.75" customHeight="1" x14ac:dyDescent="0.25">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row>
    <row r="267" spans="1:26" ht="15.75" customHeight="1" x14ac:dyDescent="0.25">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row>
    <row r="268" spans="1:26" ht="15.75" customHeight="1" x14ac:dyDescent="0.25">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row>
    <row r="269" spans="1:26" ht="15.75" customHeight="1" x14ac:dyDescent="0.25">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row>
    <row r="270" spans="1:26" ht="15.75" customHeight="1" x14ac:dyDescent="0.25">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row>
    <row r="271" spans="1:26" ht="15.75" customHeight="1" x14ac:dyDescent="0.25">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row>
    <row r="272" spans="1:26" ht="15.75" customHeight="1" x14ac:dyDescent="0.25">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row>
    <row r="273" spans="1:26" ht="15.75" customHeight="1" x14ac:dyDescent="0.25">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row>
    <row r="274" spans="1:26" ht="15.75" customHeight="1" x14ac:dyDescent="0.25">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row>
    <row r="275" spans="1:26" ht="15.75" customHeight="1" x14ac:dyDescent="0.25">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row>
    <row r="276" spans="1:26" ht="15.75" customHeight="1" x14ac:dyDescent="0.25">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row>
    <row r="277" spans="1:26" ht="15.75" customHeight="1" x14ac:dyDescent="0.25">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row>
    <row r="278" spans="1:26" ht="15.75" customHeight="1" x14ac:dyDescent="0.25">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row>
    <row r="279" spans="1:26" ht="15.75" customHeight="1" x14ac:dyDescent="0.25">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row>
    <row r="280" spans="1:26" ht="15.75" customHeight="1" x14ac:dyDescent="0.25">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row>
    <row r="281" spans="1:26" ht="15.75" customHeight="1" x14ac:dyDescent="0.25">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row>
    <row r="282" spans="1:26" ht="15.75" customHeight="1" x14ac:dyDescent="0.25">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row>
    <row r="283" spans="1:26" ht="15.75" customHeight="1" x14ac:dyDescent="0.25">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row>
    <row r="284" spans="1:26" ht="15.75" customHeight="1" x14ac:dyDescent="0.25">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row>
    <row r="285" spans="1:26" ht="15.75" customHeight="1" x14ac:dyDescent="0.25">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row>
    <row r="286" spans="1:26" ht="15.75" customHeight="1" x14ac:dyDescent="0.25">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row>
    <row r="287" spans="1:26" ht="15.75" customHeight="1" x14ac:dyDescent="0.25">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row>
    <row r="288" spans="1:26" ht="15.75" customHeight="1" x14ac:dyDescent="0.25">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row>
    <row r="289" spans="1:26" ht="15.75" customHeight="1" x14ac:dyDescent="0.25">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row>
    <row r="290" spans="1:26" ht="15.75" customHeight="1" x14ac:dyDescent="0.25">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row>
    <row r="291" spans="1:26" ht="15.75" customHeight="1" x14ac:dyDescent="0.25">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row>
    <row r="292" spans="1:26" ht="15.75" customHeight="1" x14ac:dyDescent="0.25">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row>
    <row r="293" spans="1:26" ht="15.75" customHeight="1" x14ac:dyDescent="0.25">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row>
    <row r="294" spans="1:26" ht="15.75" customHeight="1" x14ac:dyDescent="0.25">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row>
    <row r="295" spans="1:26" ht="15.75" customHeight="1" x14ac:dyDescent="0.25">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row>
    <row r="296" spans="1:26" ht="15.75" customHeight="1" x14ac:dyDescent="0.25">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row>
    <row r="297" spans="1:26" ht="15.75" customHeight="1" x14ac:dyDescent="0.25">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row>
    <row r="298" spans="1:26" ht="15.75" customHeight="1" x14ac:dyDescent="0.25">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row>
    <row r="299" spans="1:26" ht="15.75" customHeight="1" x14ac:dyDescent="0.25">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row>
    <row r="300" spans="1:26" ht="15.75" customHeight="1" x14ac:dyDescent="0.25">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row>
    <row r="301" spans="1:26" ht="15.75" customHeight="1" x14ac:dyDescent="0.25">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row>
    <row r="302" spans="1:26" ht="15.75" customHeight="1" x14ac:dyDescent="0.25">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row>
    <row r="303" spans="1:26" ht="15.75" customHeight="1" x14ac:dyDescent="0.25">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row>
    <row r="304" spans="1:26" ht="15.75" customHeight="1" x14ac:dyDescent="0.25">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row>
    <row r="305" spans="1:26" ht="15.75" customHeight="1" x14ac:dyDescent="0.25">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row>
    <row r="306" spans="1:26" ht="15.75" customHeight="1" x14ac:dyDescent="0.25">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row>
    <row r="307" spans="1:26" ht="15.75" customHeight="1" x14ac:dyDescent="0.25">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row>
    <row r="308" spans="1:26" ht="15.75" customHeight="1" x14ac:dyDescent="0.25">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row>
    <row r="309" spans="1:26" ht="15.75" customHeight="1" x14ac:dyDescent="0.25">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row>
    <row r="310" spans="1:26" ht="15.75" customHeight="1" x14ac:dyDescent="0.25">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row>
    <row r="311" spans="1:26" ht="15.75" customHeight="1" x14ac:dyDescent="0.25">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row>
    <row r="312" spans="1:26" ht="15.75" customHeight="1" x14ac:dyDescent="0.25">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row>
    <row r="313" spans="1:26" ht="15.75" customHeight="1" x14ac:dyDescent="0.25">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row>
    <row r="314" spans="1:26" ht="15.75" customHeight="1" x14ac:dyDescent="0.25">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row>
    <row r="315" spans="1:26" ht="15.75" customHeight="1" x14ac:dyDescent="0.25">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row>
    <row r="316" spans="1:26" ht="15.75" customHeight="1" x14ac:dyDescent="0.25">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row>
    <row r="317" spans="1:26" ht="15.75" customHeight="1" x14ac:dyDescent="0.25">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row>
    <row r="318" spans="1:26" ht="15.75" customHeight="1" x14ac:dyDescent="0.25">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row>
    <row r="319" spans="1:26" ht="15.75" customHeight="1" x14ac:dyDescent="0.25">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row>
    <row r="320" spans="1:26" ht="15.75" customHeight="1" x14ac:dyDescent="0.25">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row>
    <row r="321" spans="1:26" ht="15.75" customHeight="1" x14ac:dyDescent="0.25">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row>
    <row r="322" spans="1:26" ht="15.75" customHeight="1" x14ac:dyDescent="0.25">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row>
    <row r="323" spans="1:26" ht="15.75" customHeight="1" x14ac:dyDescent="0.25">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row>
    <row r="324" spans="1:26" ht="15.75" customHeight="1" x14ac:dyDescent="0.25">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row>
    <row r="325" spans="1:26" ht="15.75" customHeight="1" x14ac:dyDescent="0.25">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row>
    <row r="326" spans="1:26" ht="15.75" customHeight="1" x14ac:dyDescent="0.25">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row>
    <row r="327" spans="1:26" ht="15.75" customHeight="1" x14ac:dyDescent="0.25">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row>
    <row r="328" spans="1:26" ht="15.75" customHeight="1" x14ac:dyDescent="0.25">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row>
    <row r="329" spans="1:26" ht="15.75" customHeight="1" x14ac:dyDescent="0.25">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row>
    <row r="330" spans="1:26" ht="15.75" customHeight="1" x14ac:dyDescent="0.25">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row>
    <row r="331" spans="1:26" ht="15.75" customHeight="1" x14ac:dyDescent="0.25">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row>
    <row r="332" spans="1:26" ht="15.75" customHeight="1" x14ac:dyDescent="0.25">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row>
    <row r="333" spans="1:26" ht="15.75" customHeight="1" x14ac:dyDescent="0.25">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row>
    <row r="334" spans="1:26" ht="15.75" customHeight="1" x14ac:dyDescent="0.25">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row>
    <row r="335" spans="1:26" ht="15.75" customHeight="1" x14ac:dyDescent="0.25">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row>
    <row r="336" spans="1:26" ht="15.75" customHeight="1" x14ac:dyDescent="0.25">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row>
    <row r="337" spans="1:26" ht="15.75" customHeight="1" x14ac:dyDescent="0.25">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row>
    <row r="338" spans="1:26" ht="15.75" customHeight="1" x14ac:dyDescent="0.25">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row>
    <row r="339" spans="1:26" ht="15.75" customHeight="1" x14ac:dyDescent="0.25">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row>
    <row r="340" spans="1:26" ht="15.75" customHeight="1" x14ac:dyDescent="0.25">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row>
    <row r="341" spans="1:26" ht="15.75" customHeight="1" x14ac:dyDescent="0.25">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row>
    <row r="342" spans="1:26" ht="15.75" customHeight="1" x14ac:dyDescent="0.25">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row>
    <row r="343" spans="1:26" ht="15.75" customHeight="1" x14ac:dyDescent="0.25">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row>
    <row r="344" spans="1:26" ht="15.75" customHeight="1" x14ac:dyDescent="0.25">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row>
    <row r="345" spans="1:26" ht="15.75" customHeight="1" x14ac:dyDescent="0.25">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row>
    <row r="346" spans="1:26" ht="15.75" customHeight="1" x14ac:dyDescent="0.25">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row>
    <row r="347" spans="1:26" ht="15.75" customHeight="1" x14ac:dyDescent="0.25">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row>
    <row r="348" spans="1:26" ht="15.75" customHeight="1" x14ac:dyDescent="0.25">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row>
    <row r="349" spans="1:26" ht="15.75" customHeight="1" x14ac:dyDescent="0.25">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row>
    <row r="350" spans="1:26" ht="15.75" customHeight="1" x14ac:dyDescent="0.25">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row>
    <row r="351" spans="1:26" ht="15.75" customHeight="1" x14ac:dyDescent="0.25">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row>
    <row r="352" spans="1:26" ht="15.75" customHeight="1" x14ac:dyDescent="0.25">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row>
    <row r="353" spans="1:26" ht="15.75" customHeight="1" x14ac:dyDescent="0.25">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row>
    <row r="354" spans="1:26" ht="15.75" customHeight="1" x14ac:dyDescent="0.25">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row>
    <row r="355" spans="1:26" ht="15.75" customHeight="1" x14ac:dyDescent="0.25">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row>
    <row r="356" spans="1:26" ht="15.75" customHeight="1" x14ac:dyDescent="0.25">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row>
    <row r="357" spans="1:26" ht="15.75" customHeight="1" x14ac:dyDescent="0.25">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row>
    <row r="358" spans="1:26" ht="15.75" customHeight="1" x14ac:dyDescent="0.25">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row>
    <row r="359" spans="1:26" ht="15.75" customHeight="1" x14ac:dyDescent="0.25">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row>
    <row r="360" spans="1:26" ht="15.75" customHeight="1" x14ac:dyDescent="0.25">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row>
    <row r="361" spans="1:26" ht="15.75" customHeight="1" x14ac:dyDescent="0.25">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row>
    <row r="362" spans="1:26" ht="15.75" customHeight="1" x14ac:dyDescent="0.25">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row>
    <row r="363" spans="1:26" ht="15.75" customHeight="1" x14ac:dyDescent="0.25">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row>
    <row r="364" spans="1:26" ht="15.75" customHeight="1" x14ac:dyDescent="0.25">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row>
    <row r="365" spans="1:26" ht="15.75" customHeight="1" x14ac:dyDescent="0.25">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row>
    <row r="366" spans="1:26" ht="15.75" customHeight="1" x14ac:dyDescent="0.25">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row>
    <row r="367" spans="1:26" ht="15.75" customHeight="1" x14ac:dyDescent="0.25">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row>
    <row r="368" spans="1:26" ht="15.75" customHeight="1" x14ac:dyDescent="0.25">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row>
    <row r="369" spans="1:26" ht="15.75" customHeight="1" x14ac:dyDescent="0.25">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row>
    <row r="370" spans="1:26" ht="15.75" customHeight="1" x14ac:dyDescent="0.25">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row>
    <row r="371" spans="1:26" ht="15.75" customHeight="1" x14ac:dyDescent="0.25">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row>
    <row r="372" spans="1:26" ht="15.75" customHeight="1" x14ac:dyDescent="0.25">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row>
    <row r="373" spans="1:26" ht="15.75" customHeight="1" x14ac:dyDescent="0.25">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row>
    <row r="374" spans="1:26" ht="15.75" customHeight="1" x14ac:dyDescent="0.25">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row>
    <row r="375" spans="1:26" ht="15.75" customHeight="1" x14ac:dyDescent="0.25">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row>
    <row r="376" spans="1:26" ht="15.75" customHeight="1" x14ac:dyDescent="0.25">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row>
    <row r="377" spans="1:26" ht="15.75" customHeight="1" x14ac:dyDescent="0.25">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row>
    <row r="378" spans="1:26" ht="15.75" customHeight="1" x14ac:dyDescent="0.25">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row>
    <row r="379" spans="1:26" ht="15.75" customHeight="1" x14ac:dyDescent="0.25">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row>
    <row r="380" spans="1:26" ht="15.75" customHeight="1" x14ac:dyDescent="0.25">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row>
    <row r="381" spans="1:26" ht="15.75" customHeight="1" x14ac:dyDescent="0.25">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row>
    <row r="382" spans="1:26" ht="15.75" customHeight="1" x14ac:dyDescent="0.25">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row>
    <row r="383" spans="1:26" ht="15.75" customHeight="1" x14ac:dyDescent="0.25">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row>
    <row r="384" spans="1:26" ht="15.75" customHeight="1" x14ac:dyDescent="0.25">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row>
    <row r="385" spans="1:26" ht="15.75" customHeight="1" x14ac:dyDescent="0.25">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row>
    <row r="386" spans="1:26" ht="15.75" customHeight="1" x14ac:dyDescent="0.25">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row>
    <row r="387" spans="1:26" ht="15.75" customHeight="1" x14ac:dyDescent="0.25">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row>
    <row r="388" spans="1:26" ht="15.75" customHeight="1" x14ac:dyDescent="0.25">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row>
    <row r="389" spans="1:26" ht="15.75" customHeight="1" x14ac:dyDescent="0.25">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row>
    <row r="390" spans="1:26" ht="15.75" customHeight="1" x14ac:dyDescent="0.25">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row>
    <row r="391" spans="1:26" ht="15.75" customHeight="1" x14ac:dyDescent="0.25">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row>
    <row r="392" spans="1:26" ht="15.75" customHeight="1" x14ac:dyDescent="0.25">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row>
    <row r="393" spans="1:26" ht="15.75" customHeight="1" x14ac:dyDescent="0.25">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row>
    <row r="394" spans="1:26" ht="15.75" customHeight="1" x14ac:dyDescent="0.25">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row>
    <row r="395" spans="1:26" ht="15.75" customHeight="1" x14ac:dyDescent="0.25">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row>
    <row r="396" spans="1:26" ht="15.75" customHeight="1" x14ac:dyDescent="0.25">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row>
    <row r="397" spans="1:26" ht="15.75" customHeight="1" x14ac:dyDescent="0.25">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row>
    <row r="398" spans="1:26" ht="15.75" customHeight="1" x14ac:dyDescent="0.25">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row>
    <row r="399" spans="1:26" ht="15.75" customHeight="1" x14ac:dyDescent="0.25">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row>
    <row r="400" spans="1:26" ht="15.75" customHeight="1" x14ac:dyDescent="0.25">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row>
    <row r="401" spans="1:26" ht="15.75" customHeight="1" x14ac:dyDescent="0.25">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row>
    <row r="402" spans="1:26" ht="15.75" customHeight="1" x14ac:dyDescent="0.25">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row>
    <row r="403" spans="1:26" ht="15.75" customHeight="1" x14ac:dyDescent="0.25">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row>
    <row r="404" spans="1:26" ht="15.75" customHeight="1" x14ac:dyDescent="0.25">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row>
    <row r="405" spans="1:26" ht="15.75" customHeight="1" x14ac:dyDescent="0.25">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row>
    <row r="406" spans="1:26" ht="15.75" customHeight="1" x14ac:dyDescent="0.25">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row>
    <row r="407" spans="1:26" ht="15.75" customHeight="1" x14ac:dyDescent="0.25">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row>
    <row r="408" spans="1:26" ht="15.75" customHeight="1" x14ac:dyDescent="0.25">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row>
    <row r="409" spans="1:26" ht="15.75" customHeight="1" x14ac:dyDescent="0.25">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row>
    <row r="410" spans="1:26" ht="15.75" customHeight="1" x14ac:dyDescent="0.25">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row>
    <row r="411" spans="1:26" ht="15.75" customHeight="1" x14ac:dyDescent="0.25">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row>
    <row r="412" spans="1:26" ht="15.75" customHeight="1" x14ac:dyDescent="0.25">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row>
    <row r="413" spans="1:26" ht="15.75" customHeight="1" x14ac:dyDescent="0.25">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row>
    <row r="414" spans="1:26" ht="15.75" customHeight="1" x14ac:dyDescent="0.25">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row>
    <row r="415" spans="1:26" ht="15.75" customHeight="1" x14ac:dyDescent="0.25">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row>
    <row r="416" spans="1:26" ht="15.75" customHeight="1" x14ac:dyDescent="0.25">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row>
    <row r="417" spans="1:26" ht="15.75" customHeight="1" x14ac:dyDescent="0.25">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row>
    <row r="418" spans="1:26" ht="15.75" customHeight="1" x14ac:dyDescent="0.25">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row>
    <row r="419" spans="1:26" ht="15.75" customHeight="1" x14ac:dyDescent="0.25">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row>
    <row r="420" spans="1:26" ht="15.75" customHeight="1" x14ac:dyDescent="0.25">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row>
    <row r="421" spans="1:26" ht="15.75" customHeight="1" x14ac:dyDescent="0.25">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row>
    <row r="422" spans="1:26" ht="15.75" customHeight="1" x14ac:dyDescent="0.25">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row>
    <row r="423" spans="1:26" ht="15.75" customHeight="1" x14ac:dyDescent="0.25">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row>
    <row r="424" spans="1:26" ht="15.75" customHeight="1" x14ac:dyDescent="0.25">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row>
    <row r="425" spans="1:26" ht="15.75" customHeight="1" x14ac:dyDescent="0.25">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row>
    <row r="426" spans="1:26" ht="15.75" customHeight="1" x14ac:dyDescent="0.25">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row>
    <row r="427" spans="1:26" ht="15.75" customHeight="1" x14ac:dyDescent="0.25">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row>
    <row r="428" spans="1:26" ht="15.75" customHeight="1" x14ac:dyDescent="0.25">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row>
    <row r="429" spans="1:26" ht="15.75" customHeight="1" x14ac:dyDescent="0.25">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row>
    <row r="430" spans="1:26" ht="15.75" customHeight="1" x14ac:dyDescent="0.25">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row>
    <row r="431" spans="1:26" ht="15.75" customHeight="1" x14ac:dyDescent="0.25">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row>
    <row r="432" spans="1:26" ht="15.75" customHeight="1" x14ac:dyDescent="0.25">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row>
    <row r="433" spans="1:26" ht="15.75" customHeight="1" x14ac:dyDescent="0.25">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row>
    <row r="434" spans="1:26" ht="15.75" customHeight="1" x14ac:dyDescent="0.25">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row>
    <row r="435" spans="1:26" ht="15.75" customHeight="1" x14ac:dyDescent="0.25">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row>
    <row r="436" spans="1:26" ht="15.75" customHeight="1" x14ac:dyDescent="0.25">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row>
    <row r="437" spans="1:26" ht="15.75" customHeight="1" x14ac:dyDescent="0.25">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row>
    <row r="438" spans="1:26" ht="15.75" customHeight="1" x14ac:dyDescent="0.25">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row>
    <row r="439" spans="1:26" ht="15.75" customHeight="1" x14ac:dyDescent="0.25">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row>
    <row r="440" spans="1:26" ht="15.75" customHeight="1" x14ac:dyDescent="0.25">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row>
    <row r="441" spans="1:26" ht="15.75" customHeight="1" x14ac:dyDescent="0.25">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row>
    <row r="442" spans="1:26" ht="15.75" customHeight="1" x14ac:dyDescent="0.25">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row>
    <row r="443" spans="1:26" ht="15.75" customHeight="1" x14ac:dyDescent="0.25">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row>
    <row r="444" spans="1:26" ht="15.75" customHeight="1" x14ac:dyDescent="0.25">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row>
    <row r="445" spans="1:26" ht="15.75" customHeight="1" x14ac:dyDescent="0.25">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row>
    <row r="446" spans="1:26" ht="15.75" customHeight="1" x14ac:dyDescent="0.25">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row>
    <row r="447" spans="1:26" ht="15.75" customHeight="1" x14ac:dyDescent="0.25">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row>
    <row r="448" spans="1:26" ht="15.75" customHeight="1" x14ac:dyDescent="0.25">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row>
    <row r="449" spans="1:26" ht="15.75" customHeight="1" x14ac:dyDescent="0.25">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row>
    <row r="450" spans="1:26" ht="15.75" customHeight="1" x14ac:dyDescent="0.25">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row>
    <row r="451" spans="1:26" ht="15.75" customHeight="1" x14ac:dyDescent="0.25">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row>
    <row r="452" spans="1:26" ht="15.75" customHeight="1" x14ac:dyDescent="0.25">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row>
    <row r="453" spans="1:26" ht="15.75" customHeight="1" x14ac:dyDescent="0.25">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row>
    <row r="454" spans="1:26" ht="15.75" customHeight="1" x14ac:dyDescent="0.25">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row>
    <row r="455" spans="1:26" ht="15.75" customHeight="1" x14ac:dyDescent="0.25">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row>
    <row r="456" spans="1:26" ht="15.75" customHeight="1" x14ac:dyDescent="0.25">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row>
    <row r="457" spans="1:26" ht="15.75" customHeight="1" x14ac:dyDescent="0.25">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row>
    <row r="458" spans="1:26" ht="15.75" customHeight="1" x14ac:dyDescent="0.25">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row>
    <row r="459" spans="1:26" ht="15.75" customHeight="1" x14ac:dyDescent="0.25">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row>
    <row r="460" spans="1:26" ht="15.75" customHeight="1" x14ac:dyDescent="0.25">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row>
    <row r="461" spans="1:26" ht="15.75" customHeight="1" x14ac:dyDescent="0.25">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row>
    <row r="462" spans="1:26" ht="15.75" customHeight="1" x14ac:dyDescent="0.25">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row>
    <row r="463" spans="1:26" ht="15.75" customHeight="1" x14ac:dyDescent="0.25">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row>
    <row r="464" spans="1:26" ht="15.75" customHeight="1" x14ac:dyDescent="0.25">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row>
    <row r="465" spans="1:26" ht="15.75" customHeight="1" x14ac:dyDescent="0.25">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row>
    <row r="466" spans="1:26" ht="15.75" customHeight="1" x14ac:dyDescent="0.25">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row>
    <row r="467" spans="1:26" ht="15.75" customHeight="1" x14ac:dyDescent="0.25">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row>
    <row r="468" spans="1:26" ht="15.75" customHeight="1" x14ac:dyDescent="0.25">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row>
    <row r="469" spans="1:26" ht="15.75" customHeight="1" x14ac:dyDescent="0.25">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row>
    <row r="470" spans="1:26" ht="15.75" customHeight="1" x14ac:dyDescent="0.25">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row>
    <row r="471" spans="1:26" ht="15.75" customHeight="1" x14ac:dyDescent="0.25">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row>
    <row r="472" spans="1:26" ht="15.75" customHeight="1" x14ac:dyDescent="0.25">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row>
    <row r="473" spans="1:26" ht="15.75" customHeight="1" x14ac:dyDescent="0.25">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row>
    <row r="474" spans="1:26" ht="15.75" customHeight="1" x14ac:dyDescent="0.25">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row>
    <row r="475" spans="1:26" ht="15.75" customHeight="1" x14ac:dyDescent="0.25">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row>
    <row r="476" spans="1:26" ht="15.75" customHeight="1" x14ac:dyDescent="0.25">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row>
    <row r="477" spans="1:26" ht="15.75" customHeight="1" x14ac:dyDescent="0.25">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row>
    <row r="478" spans="1:26" ht="15.75" customHeight="1" x14ac:dyDescent="0.25">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row>
    <row r="479" spans="1:26" ht="15.75" customHeight="1" x14ac:dyDescent="0.25">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row>
    <row r="480" spans="1:26" ht="15.75" customHeight="1" x14ac:dyDescent="0.25">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row>
    <row r="481" spans="1:26" ht="15.75" customHeight="1" x14ac:dyDescent="0.25">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row>
    <row r="482" spans="1:26" ht="15.75" customHeight="1" x14ac:dyDescent="0.25">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row>
    <row r="483" spans="1:26" ht="15.75" customHeight="1" x14ac:dyDescent="0.25">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row>
    <row r="484" spans="1:26" ht="15.75" customHeight="1" x14ac:dyDescent="0.25">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row>
    <row r="485" spans="1:26" ht="15.75" customHeight="1" x14ac:dyDescent="0.25">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row>
    <row r="486" spans="1:26" ht="15.75" customHeight="1" x14ac:dyDescent="0.25">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row>
    <row r="487" spans="1:26" ht="15.75" customHeight="1" x14ac:dyDescent="0.25">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row>
    <row r="488" spans="1:26" ht="15.75" customHeight="1" x14ac:dyDescent="0.25">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row>
    <row r="489" spans="1:26" ht="15.75" customHeight="1" x14ac:dyDescent="0.25">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row>
    <row r="490" spans="1:26" ht="15.75" customHeight="1" x14ac:dyDescent="0.25">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row>
    <row r="491" spans="1:26" ht="15.75" customHeight="1" x14ac:dyDescent="0.25">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row>
    <row r="492" spans="1:26" ht="15.75" customHeight="1" x14ac:dyDescent="0.25">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row>
    <row r="493" spans="1:26" ht="15.75" customHeight="1" x14ac:dyDescent="0.25">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row>
    <row r="494" spans="1:26" ht="15.75" customHeight="1" x14ac:dyDescent="0.25">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row>
    <row r="495" spans="1:26" ht="15.75" customHeight="1" x14ac:dyDescent="0.25">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row>
    <row r="496" spans="1:26" ht="15.75" customHeight="1" x14ac:dyDescent="0.25">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row>
    <row r="497" spans="1:26" ht="15.75" customHeight="1" x14ac:dyDescent="0.25">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row>
    <row r="498" spans="1:26" ht="15.75" customHeight="1" x14ac:dyDescent="0.25">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row>
    <row r="499" spans="1:26" ht="15.75" customHeight="1" x14ac:dyDescent="0.25">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row>
    <row r="500" spans="1:26" ht="15.75" customHeight="1" x14ac:dyDescent="0.25">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row>
    <row r="501" spans="1:26" ht="15.75" customHeight="1" x14ac:dyDescent="0.25">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row>
    <row r="502" spans="1:26" ht="15.75" customHeight="1" x14ac:dyDescent="0.25">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row>
    <row r="503" spans="1:26" ht="15.75" customHeight="1" x14ac:dyDescent="0.25">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row>
    <row r="504" spans="1:26" ht="15.75" customHeight="1" x14ac:dyDescent="0.25">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row>
    <row r="505" spans="1:26" ht="15.75" customHeight="1" x14ac:dyDescent="0.25">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row>
    <row r="506" spans="1:26" ht="15.75" customHeight="1" x14ac:dyDescent="0.25">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row>
    <row r="507" spans="1:26" ht="15.75" customHeight="1" x14ac:dyDescent="0.25">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row>
    <row r="508" spans="1:26" ht="15.75" customHeight="1" x14ac:dyDescent="0.25">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row>
    <row r="509" spans="1:26" ht="15.75" customHeight="1" x14ac:dyDescent="0.25">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row>
    <row r="510" spans="1:26" ht="15.75" customHeight="1" x14ac:dyDescent="0.25">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row>
    <row r="511" spans="1:26" ht="15.75" customHeight="1" x14ac:dyDescent="0.25">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row>
    <row r="512" spans="1:26" ht="15.75" customHeight="1" x14ac:dyDescent="0.25">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row>
    <row r="513" spans="1:26" ht="15.75" customHeight="1" x14ac:dyDescent="0.25">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row>
    <row r="514" spans="1:26" ht="15.75" customHeight="1" x14ac:dyDescent="0.25">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row>
    <row r="515" spans="1:26" ht="15.75" customHeight="1" x14ac:dyDescent="0.25">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row>
    <row r="516" spans="1:26" ht="15.75" customHeight="1" x14ac:dyDescent="0.25">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row>
    <row r="517" spans="1:26" ht="15.75" customHeight="1" x14ac:dyDescent="0.25">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row>
    <row r="518" spans="1:26" ht="15.75" customHeight="1" x14ac:dyDescent="0.25">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row>
    <row r="519" spans="1:26" ht="15.75" customHeight="1" x14ac:dyDescent="0.25">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row>
    <row r="520" spans="1:26" ht="15.75" customHeight="1" x14ac:dyDescent="0.25">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row>
    <row r="521" spans="1:26" ht="15.75" customHeight="1" x14ac:dyDescent="0.25">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row>
    <row r="522" spans="1:26" ht="15.75" customHeight="1" x14ac:dyDescent="0.25">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row>
    <row r="523" spans="1:26" ht="15.75" customHeight="1" x14ac:dyDescent="0.25">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row>
    <row r="524" spans="1:26" ht="15.75" customHeight="1" x14ac:dyDescent="0.25">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row>
    <row r="525" spans="1:26" ht="15.75" customHeight="1" x14ac:dyDescent="0.25">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row>
    <row r="526" spans="1:26" ht="15.75" customHeight="1" x14ac:dyDescent="0.25">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row>
    <row r="527" spans="1:26" ht="15.75" customHeight="1" x14ac:dyDescent="0.25">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row>
    <row r="528" spans="1:26" ht="15.75" customHeight="1" x14ac:dyDescent="0.25">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row>
    <row r="529" spans="1:26" ht="15.75" customHeight="1" x14ac:dyDescent="0.25">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row>
    <row r="530" spans="1:26" ht="15.75" customHeight="1" x14ac:dyDescent="0.25">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row>
    <row r="531" spans="1:26" ht="15.75" customHeight="1" x14ac:dyDescent="0.25">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row>
    <row r="532" spans="1:26" ht="15.75" customHeight="1" x14ac:dyDescent="0.25">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row>
    <row r="533" spans="1:26" ht="15.75" customHeight="1" x14ac:dyDescent="0.25">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row>
    <row r="534" spans="1:26" ht="15.75" customHeight="1" x14ac:dyDescent="0.25">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row>
    <row r="535" spans="1:26" ht="15.75" customHeight="1" x14ac:dyDescent="0.25">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row>
    <row r="536" spans="1:26" ht="15.75" customHeight="1" x14ac:dyDescent="0.25">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row>
    <row r="537" spans="1:26" ht="15.75" customHeight="1" x14ac:dyDescent="0.25">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row>
    <row r="538" spans="1:26" ht="15.75" customHeight="1" x14ac:dyDescent="0.25">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row>
    <row r="539" spans="1:26" ht="15.75" customHeight="1" x14ac:dyDescent="0.25">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row>
    <row r="540" spans="1:26" ht="15.75" customHeight="1" x14ac:dyDescent="0.25">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row>
    <row r="541" spans="1:26" ht="15.75" customHeight="1" x14ac:dyDescent="0.25">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row>
    <row r="542" spans="1:26" ht="15.75" customHeight="1" x14ac:dyDescent="0.25">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row>
    <row r="543" spans="1:26" ht="15.75" customHeight="1" x14ac:dyDescent="0.25">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row>
    <row r="544" spans="1:26" ht="15.75" customHeight="1" x14ac:dyDescent="0.25">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row>
    <row r="545" spans="1:26" ht="15.75" customHeight="1" x14ac:dyDescent="0.25">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row>
    <row r="546" spans="1:26" ht="15.75" customHeight="1" x14ac:dyDescent="0.25">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row>
    <row r="547" spans="1:26" ht="15.75" customHeight="1" x14ac:dyDescent="0.25">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row>
    <row r="548" spans="1:26" ht="15.75" customHeight="1" x14ac:dyDescent="0.25">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row>
    <row r="549" spans="1:26" ht="15.75" customHeight="1" x14ac:dyDescent="0.25">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row>
    <row r="550" spans="1:26" ht="15.75" customHeight="1" x14ac:dyDescent="0.25">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row>
    <row r="551" spans="1:26" ht="15.75" customHeight="1" x14ac:dyDescent="0.25">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row>
    <row r="552" spans="1:26" ht="15.75" customHeight="1" x14ac:dyDescent="0.25">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row>
    <row r="553" spans="1:26" ht="15.75" customHeight="1" x14ac:dyDescent="0.25">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row>
    <row r="554" spans="1:26" ht="15.75" customHeight="1" x14ac:dyDescent="0.25">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row>
    <row r="555" spans="1:26" ht="15.75" customHeight="1" x14ac:dyDescent="0.25">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row>
    <row r="556" spans="1:26" ht="15.75" customHeight="1" x14ac:dyDescent="0.25">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row>
    <row r="557" spans="1:26" ht="15.75" customHeight="1" x14ac:dyDescent="0.25">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row>
    <row r="558" spans="1:26" ht="15.75" customHeight="1" x14ac:dyDescent="0.25">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row>
    <row r="559" spans="1:26" ht="15.75" customHeight="1" x14ac:dyDescent="0.25">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row>
    <row r="560" spans="1:26" ht="15.75" customHeight="1" x14ac:dyDescent="0.25">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row>
    <row r="561" spans="1:26" ht="15.75" customHeight="1" x14ac:dyDescent="0.25">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row>
    <row r="562" spans="1:26" ht="15.75" customHeight="1" x14ac:dyDescent="0.25">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row>
    <row r="563" spans="1:26" ht="15.75" customHeight="1" x14ac:dyDescent="0.25">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row>
    <row r="564" spans="1:26" ht="15.75" customHeight="1" x14ac:dyDescent="0.25">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row>
    <row r="565" spans="1:26" ht="15.75" customHeight="1" x14ac:dyDescent="0.25">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row>
    <row r="566" spans="1:26" ht="15.75" customHeight="1" x14ac:dyDescent="0.25">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row>
    <row r="567" spans="1:26" ht="15.75" customHeight="1" x14ac:dyDescent="0.25">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row>
    <row r="568" spans="1:26" ht="15.75" customHeight="1" x14ac:dyDescent="0.25">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row>
    <row r="569" spans="1:26" ht="15.75" customHeight="1" x14ac:dyDescent="0.25">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row>
    <row r="570" spans="1:26" ht="15.75" customHeight="1" x14ac:dyDescent="0.25">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row>
    <row r="571" spans="1:26" ht="15.75" customHeight="1" x14ac:dyDescent="0.25">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row>
    <row r="572" spans="1:26" ht="15.75" customHeight="1" x14ac:dyDescent="0.25">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row>
    <row r="573" spans="1:26" ht="15.75" customHeight="1" x14ac:dyDescent="0.25">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row>
    <row r="574" spans="1:26" ht="15.75" customHeight="1" x14ac:dyDescent="0.25">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row>
    <row r="575" spans="1:26" ht="15.75" customHeight="1" x14ac:dyDescent="0.25">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row>
    <row r="576" spans="1:26" ht="15.75" customHeight="1" x14ac:dyDescent="0.25">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row>
    <row r="577" spans="1:26" ht="15.75" customHeight="1" x14ac:dyDescent="0.25">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row>
    <row r="578" spans="1:26" ht="15.75" customHeight="1" x14ac:dyDescent="0.25">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row>
    <row r="579" spans="1:26" ht="15.75" customHeight="1" x14ac:dyDescent="0.25">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row>
    <row r="580" spans="1:26" ht="15.75" customHeight="1" x14ac:dyDescent="0.25">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row>
    <row r="581" spans="1:26" ht="15.75" customHeight="1" x14ac:dyDescent="0.25">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row>
    <row r="582" spans="1:26" ht="15.75" customHeight="1" x14ac:dyDescent="0.25">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row>
    <row r="583" spans="1:26" ht="15.75" customHeight="1" x14ac:dyDescent="0.25">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row>
    <row r="584" spans="1:26" ht="15.75" customHeight="1" x14ac:dyDescent="0.25">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row>
    <row r="585" spans="1:26" ht="15.75" customHeight="1" x14ac:dyDescent="0.25">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row>
    <row r="586" spans="1:26" ht="15.75" customHeight="1" x14ac:dyDescent="0.25">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row>
    <row r="587" spans="1:26" ht="15.75" customHeight="1" x14ac:dyDescent="0.25">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row>
    <row r="588" spans="1:26" ht="15.75" customHeight="1" x14ac:dyDescent="0.25">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row>
    <row r="589" spans="1:26" ht="15.75" customHeight="1" x14ac:dyDescent="0.25">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row>
    <row r="590" spans="1:26" ht="15.75" customHeight="1" x14ac:dyDescent="0.25">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row>
    <row r="591" spans="1:26" ht="15.75" customHeight="1" x14ac:dyDescent="0.25">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row>
    <row r="592" spans="1:26" ht="15.75" customHeight="1" x14ac:dyDescent="0.25">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row>
    <row r="593" spans="1:26" ht="15.75" customHeight="1" x14ac:dyDescent="0.25">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row>
    <row r="594" spans="1:26" ht="15.75" customHeight="1" x14ac:dyDescent="0.25">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row>
    <row r="595" spans="1:26" ht="15.75" customHeight="1" x14ac:dyDescent="0.25">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row>
    <row r="596" spans="1:26" ht="15.75" customHeight="1" x14ac:dyDescent="0.25">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row>
    <row r="597" spans="1:26" ht="15.75" customHeight="1" x14ac:dyDescent="0.25">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row>
    <row r="598" spans="1:26" ht="15.75" customHeight="1" x14ac:dyDescent="0.25">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row>
    <row r="599" spans="1:26" ht="15.75" customHeight="1" x14ac:dyDescent="0.25">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row>
    <row r="600" spans="1:26" ht="15.75" customHeight="1" x14ac:dyDescent="0.25">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row>
    <row r="601" spans="1:26" ht="15.75" customHeight="1" x14ac:dyDescent="0.25">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row>
    <row r="602" spans="1:26" ht="15.75" customHeight="1" x14ac:dyDescent="0.25">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row>
    <row r="603" spans="1:26" ht="15.75" customHeight="1" x14ac:dyDescent="0.25">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row>
    <row r="604" spans="1:26" ht="15.75" customHeight="1" x14ac:dyDescent="0.25">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row>
    <row r="605" spans="1:26" ht="15.75" customHeight="1" x14ac:dyDescent="0.25">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row>
    <row r="606" spans="1:26" ht="15.75" customHeight="1" x14ac:dyDescent="0.25">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row>
    <row r="607" spans="1:26" ht="15.75" customHeight="1" x14ac:dyDescent="0.25">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row>
    <row r="608" spans="1:26" ht="15.75" customHeight="1" x14ac:dyDescent="0.25">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row>
    <row r="609" spans="1:26" ht="15.75" customHeight="1" x14ac:dyDescent="0.25">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row>
    <row r="610" spans="1:26" ht="15.75" customHeight="1" x14ac:dyDescent="0.25">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row>
    <row r="611" spans="1:26" ht="15.75" customHeight="1" x14ac:dyDescent="0.25">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row>
    <row r="612" spans="1:26" ht="15.75" customHeight="1" x14ac:dyDescent="0.25">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row>
    <row r="613" spans="1:26" ht="15.75" customHeight="1" x14ac:dyDescent="0.25">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row>
    <row r="614" spans="1:26" ht="15.75" customHeight="1" x14ac:dyDescent="0.25">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row>
    <row r="615" spans="1:26" ht="15.75" customHeight="1" x14ac:dyDescent="0.25">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row>
    <row r="616" spans="1:26" ht="15.75" customHeight="1" x14ac:dyDescent="0.25">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row>
    <row r="617" spans="1:26" ht="15.75" customHeight="1" x14ac:dyDescent="0.25">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row>
    <row r="618" spans="1:26" ht="15.75" customHeight="1" x14ac:dyDescent="0.25">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row>
    <row r="619" spans="1:26" ht="15.75" customHeight="1" x14ac:dyDescent="0.25">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row>
    <row r="620" spans="1:26" ht="15.75" customHeight="1" x14ac:dyDescent="0.25">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row>
    <row r="621" spans="1:26" ht="15.75" customHeight="1" x14ac:dyDescent="0.25">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row>
    <row r="622" spans="1:26" ht="15.75" customHeight="1" x14ac:dyDescent="0.25">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row>
    <row r="623" spans="1:26" ht="15.75" customHeight="1" x14ac:dyDescent="0.25">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row>
    <row r="624" spans="1:26" ht="15.75" customHeight="1" x14ac:dyDescent="0.25">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row>
    <row r="625" spans="1:26" ht="15.75" customHeight="1" x14ac:dyDescent="0.25">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row>
    <row r="626" spans="1:26" ht="15.75" customHeight="1" x14ac:dyDescent="0.25">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row>
    <row r="627" spans="1:26" ht="15.75" customHeight="1" x14ac:dyDescent="0.25">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row>
    <row r="628" spans="1:26" ht="15.75" customHeight="1" x14ac:dyDescent="0.25">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row>
    <row r="629" spans="1:26" ht="15.75" customHeight="1" x14ac:dyDescent="0.25">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row>
    <row r="630" spans="1:26" ht="15.75" customHeight="1" x14ac:dyDescent="0.25">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row>
    <row r="631" spans="1:26" ht="15.75" customHeight="1" x14ac:dyDescent="0.25">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row>
    <row r="632" spans="1:26" ht="15.75" customHeight="1" x14ac:dyDescent="0.25">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row>
    <row r="633" spans="1:26" ht="15.75" customHeight="1" x14ac:dyDescent="0.25">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row>
    <row r="634" spans="1:26" ht="15.75" customHeight="1" x14ac:dyDescent="0.25">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row>
    <row r="635" spans="1:26" ht="15.75" customHeight="1" x14ac:dyDescent="0.25">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row>
    <row r="636" spans="1:26" ht="15.75" customHeight="1" x14ac:dyDescent="0.25">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row>
    <row r="637" spans="1:26" ht="15.75" customHeight="1" x14ac:dyDescent="0.25">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row>
    <row r="638" spans="1:26" ht="15.75" customHeight="1" x14ac:dyDescent="0.25">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row>
    <row r="639" spans="1:26" ht="15.75" customHeight="1" x14ac:dyDescent="0.25">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row>
    <row r="640" spans="1:26" ht="15.75" customHeight="1" x14ac:dyDescent="0.25">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row>
    <row r="641" spans="1:26" ht="15.75" customHeight="1" x14ac:dyDescent="0.25">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row>
    <row r="642" spans="1:26" ht="15.75" customHeight="1" x14ac:dyDescent="0.25">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row>
    <row r="643" spans="1:26" ht="15.75" customHeight="1" x14ac:dyDescent="0.25">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row>
    <row r="644" spans="1:26" ht="15.75" customHeight="1" x14ac:dyDescent="0.25">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row>
    <row r="645" spans="1:26" ht="15.75" customHeight="1" x14ac:dyDescent="0.25">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row>
    <row r="646" spans="1:26" ht="15.75" customHeight="1" x14ac:dyDescent="0.25">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row>
    <row r="647" spans="1:26" ht="15.75" customHeight="1" x14ac:dyDescent="0.25">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row>
    <row r="648" spans="1:26" ht="15.75" customHeight="1" x14ac:dyDescent="0.25">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row>
    <row r="649" spans="1:26" ht="15.75" customHeight="1" x14ac:dyDescent="0.25">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row>
    <row r="650" spans="1:26" ht="15.75" customHeight="1" x14ac:dyDescent="0.25">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row>
    <row r="651" spans="1:26" ht="15.75" customHeight="1" x14ac:dyDescent="0.25">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row>
    <row r="652" spans="1:26" ht="15.75" customHeight="1" x14ac:dyDescent="0.25">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row>
    <row r="653" spans="1:26" ht="15.75" customHeight="1" x14ac:dyDescent="0.25">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row>
    <row r="654" spans="1:26" ht="15.75" customHeight="1" x14ac:dyDescent="0.25">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row>
    <row r="655" spans="1:26" ht="15.75" customHeight="1" x14ac:dyDescent="0.25">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row>
    <row r="656" spans="1:26" ht="15.75" customHeight="1" x14ac:dyDescent="0.25">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row>
    <row r="657" spans="1:26" ht="15.75" customHeight="1" x14ac:dyDescent="0.25">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row>
    <row r="658" spans="1:26" ht="15.75" customHeight="1" x14ac:dyDescent="0.25">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row>
    <row r="659" spans="1:26" ht="15.75" customHeight="1" x14ac:dyDescent="0.25">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row>
    <row r="660" spans="1:26" ht="15.75" customHeight="1" x14ac:dyDescent="0.25">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row>
    <row r="661" spans="1:26" ht="15.75" customHeight="1" x14ac:dyDescent="0.25">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row>
    <row r="662" spans="1:26" ht="15.75" customHeight="1" x14ac:dyDescent="0.25">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row>
    <row r="663" spans="1:26" ht="15.75" customHeight="1" x14ac:dyDescent="0.25">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row>
    <row r="664" spans="1:26" ht="15.75" customHeight="1" x14ac:dyDescent="0.25">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row>
    <row r="665" spans="1:26" ht="15.75" customHeight="1" x14ac:dyDescent="0.25">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row>
    <row r="666" spans="1:26" ht="15.75" customHeight="1" x14ac:dyDescent="0.25">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row>
    <row r="667" spans="1:26" ht="15.75" customHeight="1" x14ac:dyDescent="0.25">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row>
    <row r="668" spans="1:26" ht="15.75" customHeight="1" x14ac:dyDescent="0.25">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row>
    <row r="669" spans="1:26" ht="15.75" customHeight="1" x14ac:dyDescent="0.25">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row>
    <row r="670" spans="1:26" ht="15.75" customHeight="1" x14ac:dyDescent="0.25">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row>
    <row r="671" spans="1:26" ht="15.75" customHeight="1" x14ac:dyDescent="0.25">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row>
    <row r="672" spans="1:26" ht="15.75" customHeight="1" x14ac:dyDescent="0.25">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row>
    <row r="673" spans="1:26" ht="15.75" customHeight="1" x14ac:dyDescent="0.25">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row>
    <row r="674" spans="1:26" ht="15.75" customHeight="1" x14ac:dyDescent="0.25">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row>
    <row r="675" spans="1:26" ht="15.75" customHeight="1" x14ac:dyDescent="0.25">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row>
    <row r="676" spans="1:26" ht="15.75" customHeight="1" x14ac:dyDescent="0.25">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row>
    <row r="677" spans="1:26" ht="15.75" customHeight="1" x14ac:dyDescent="0.25">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row>
    <row r="678" spans="1:26" ht="15.75" customHeight="1" x14ac:dyDescent="0.25">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row>
    <row r="679" spans="1:26" ht="15.75" customHeight="1" x14ac:dyDescent="0.25">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row>
    <row r="680" spans="1:26" ht="15.75" customHeight="1" x14ac:dyDescent="0.25">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row>
    <row r="681" spans="1:26" ht="15.75" customHeight="1" x14ac:dyDescent="0.25">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row>
    <row r="682" spans="1:26" ht="15.75" customHeight="1" x14ac:dyDescent="0.25">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row>
    <row r="683" spans="1:26" ht="15.75" customHeight="1" x14ac:dyDescent="0.25">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row>
    <row r="684" spans="1:26" ht="15.75" customHeight="1" x14ac:dyDescent="0.25">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row>
    <row r="685" spans="1:26" ht="15.75" customHeight="1" x14ac:dyDescent="0.25">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row>
    <row r="686" spans="1:26" ht="15.75" customHeight="1" x14ac:dyDescent="0.25">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row>
    <row r="687" spans="1:26" ht="15.75" customHeight="1" x14ac:dyDescent="0.25">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row>
    <row r="688" spans="1:26" ht="15.75" customHeight="1" x14ac:dyDescent="0.25">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row>
    <row r="689" spans="1:26" ht="15.75" customHeight="1" x14ac:dyDescent="0.25">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row>
    <row r="690" spans="1:26" ht="15.75" customHeight="1" x14ac:dyDescent="0.25">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row>
    <row r="691" spans="1:26" ht="15.75" customHeight="1" x14ac:dyDescent="0.25">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row>
    <row r="692" spans="1:26" ht="15.75" customHeight="1" x14ac:dyDescent="0.25">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row>
    <row r="693" spans="1:26" ht="15.75" customHeight="1" x14ac:dyDescent="0.25">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row>
    <row r="694" spans="1:26" ht="15.75" customHeight="1" x14ac:dyDescent="0.25">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row>
    <row r="695" spans="1:26" ht="15.75" customHeight="1" x14ac:dyDescent="0.25">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row>
    <row r="696" spans="1:26" ht="15.75" customHeight="1" x14ac:dyDescent="0.25">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row>
    <row r="697" spans="1:26" ht="15.75" customHeight="1" x14ac:dyDescent="0.25">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row>
    <row r="698" spans="1:26" ht="15.75" customHeight="1" x14ac:dyDescent="0.25">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row>
    <row r="699" spans="1:26" ht="15.75" customHeight="1" x14ac:dyDescent="0.25">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row>
    <row r="700" spans="1:26" ht="15.75" customHeight="1" x14ac:dyDescent="0.25">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row>
    <row r="701" spans="1:26" ht="15.75" customHeight="1" x14ac:dyDescent="0.25">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row>
    <row r="702" spans="1:26" ht="15.75" customHeight="1" x14ac:dyDescent="0.25">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row>
    <row r="703" spans="1:26" ht="15.75" customHeight="1" x14ac:dyDescent="0.25">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row>
    <row r="704" spans="1:26" ht="15.75" customHeight="1" x14ac:dyDescent="0.25">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row>
    <row r="705" spans="1:26" ht="15.75" customHeight="1" x14ac:dyDescent="0.25">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row>
    <row r="706" spans="1:26" ht="15.75" customHeight="1" x14ac:dyDescent="0.25">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row>
    <row r="707" spans="1:26" ht="15.75" customHeight="1" x14ac:dyDescent="0.25">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row>
    <row r="708" spans="1:26" ht="15.75" customHeight="1" x14ac:dyDescent="0.25">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row>
    <row r="709" spans="1:26" ht="15.75" customHeight="1" x14ac:dyDescent="0.25">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row>
    <row r="710" spans="1:26" ht="15.75" customHeight="1" x14ac:dyDescent="0.25">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row>
    <row r="711" spans="1:26" ht="15.75" customHeight="1" x14ac:dyDescent="0.25">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row>
    <row r="712" spans="1:26" ht="15.75" customHeight="1" x14ac:dyDescent="0.25">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row>
    <row r="713" spans="1:26" ht="15.75" customHeight="1" x14ac:dyDescent="0.25">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row>
    <row r="714" spans="1:26" ht="15.75" customHeight="1" x14ac:dyDescent="0.25">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row>
    <row r="715" spans="1:26" ht="15.75" customHeight="1" x14ac:dyDescent="0.25">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row>
    <row r="716" spans="1:26" ht="15.75" customHeight="1" x14ac:dyDescent="0.25">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row>
    <row r="717" spans="1:26" ht="15.75" customHeight="1" x14ac:dyDescent="0.25">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row>
    <row r="718" spans="1:26" ht="15.75" customHeight="1" x14ac:dyDescent="0.25">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row>
    <row r="719" spans="1:26" ht="15.75" customHeight="1" x14ac:dyDescent="0.25">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row>
    <row r="720" spans="1:26" ht="15.75" customHeight="1" x14ac:dyDescent="0.25">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row>
    <row r="721" spans="1:26" ht="15.75" customHeight="1" x14ac:dyDescent="0.25">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row>
    <row r="722" spans="1:26" ht="15.75" customHeight="1" x14ac:dyDescent="0.25">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row>
    <row r="723" spans="1:26" ht="15.75" customHeight="1" x14ac:dyDescent="0.25">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row>
    <row r="724" spans="1:26" ht="15.75" customHeight="1" x14ac:dyDescent="0.25">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row>
    <row r="725" spans="1:26" ht="15.75" customHeight="1" x14ac:dyDescent="0.25">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row>
    <row r="726" spans="1:26" ht="15.75" customHeight="1" x14ac:dyDescent="0.25">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row>
    <row r="727" spans="1:26" ht="15.75" customHeight="1" x14ac:dyDescent="0.25">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row>
    <row r="728" spans="1:26" ht="15.75" customHeight="1" x14ac:dyDescent="0.25">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row>
    <row r="729" spans="1:26" ht="15.75" customHeight="1" x14ac:dyDescent="0.25">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row>
    <row r="730" spans="1:26" ht="15.75" customHeight="1" x14ac:dyDescent="0.25">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row>
    <row r="731" spans="1:26" ht="15.75" customHeight="1" x14ac:dyDescent="0.25">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row>
    <row r="732" spans="1:26" ht="15.75" customHeight="1" x14ac:dyDescent="0.25">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row>
    <row r="733" spans="1:26" ht="15.75" customHeight="1" x14ac:dyDescent="0.25">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row>
    <row r="734" spans="1:26" ht="15.75" customHeight="1" x14ac:dyDescent="0.25">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row>
    <row r="735" spans="1:26" ht="15.75" customHeight="1" x14ac:dyDescent="0.25">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row>
    <row r="736" spans="1:26" ht="15.75" customHeight="1" x14ac:dyDescent="0.25">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row>
    <row r="737" spans="1:26" ht="15.75" customHeight="1" x14ac:dyDescent="0.25">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row>
    <row r="738" spans="1:26" ht="15.75" customHeight="1" x14ac:dyDescent="0.25">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row>
    <row r="739" spans="1:26" ht="15.75" customHeight="1" x14ac:dyDescent="0.25">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row>
    <row r="740" spans="1:26" ht="15.75" customHeight="1" x14ac:dyDescent="0.25">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row>
    <row r="741" spans="1:26" ht="15.75" customHeight="1" x14ac:dyDescent="0.25">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row>
    <row r="742" spans="1:26" ht="15.75" customHeight="1" x14ac:dyDescent="0.25">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row>
    <row r="743" spans="1:26" ht="15.75" customHeight="1" x14ac:dyDescent="0.25">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row>
    <row r="744" spans="1:26" ht="15.75" customHeight="1" x14ac:dyDescent="0.25">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row>
    <row r="745" spans="1:26" ht="15.75" customHeight="1" x14ac:dyDescent="0.25">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row>
    <row r="746" spans="1:26" ht="15.75" customHeight="1" x14ac:dyDescent="0.25">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row>
    <row r="747" spans="1:26" ht="15.75" customHeight="1" x14ac:dyDescent="0.25">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row>
    <row r="748" spans="1:26" ht="15.75" customHeight="1" x14ac:dyDescent="0.25">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row>
    <row r="749" spans="1:26" ht="15.75" customHeight="1" x14ac:dyDescent="0.25">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row>
    <row r="750" spans="1:26" ht="15.75" customHeight="1" x14ac:dyDescent="0.25">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row>
    <row r="751" spans="1:26" ht="15.75" customHeight="1" x14ac:dyDescent="0.25">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row>
    <row r="752" spans="1:26" ht="15.75" customHeight="1" x14ac:dyDescent="0.25">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row>
    <row r="753" spans="1:26" ht="15.75" customHeight="1" x14ac:dyDescent="0.25">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row>
    <row r="754" spans="1:26" ht="15.75" customHeight="1" x14ac:dyDescent="0.25">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row>
    <row r="755" spans="1:26" ht="15.75" customHeight="1" x14ac:dyDescent="0.25">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row>
    <row r="756" spans="1:26" ht="15.75" customHeight="1" x14ac:dyDescent="0.25">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row>
    <row r="757" spans="1:26" ht="15.75" customHeight="1" x14ac:dyDescent="0.25">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row>
    <row r="758" spans="1:26" ht="15.75" customHeight="1" x14ac:dyDescent="0.25">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row>
    <row r="759" spans="1:26" ht="15.75" customHeight="1" x14ac:dyDescent="0.25">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row>
    <row r="760" spans="1:26" ht="15.75" customHeight="1" x14ac:dyDescent="0.25">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row>
    <row r="761" spans="1:26" ht="15.75" customHeight="1" x14ac:dyDescent="0.25">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row>
    <row r="762" spans="1:26" ht="15.75" customHeight="1" x14ac:dyDescent="0.25">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row>
    <row r="763" spans="1:26" ht="15.75" customHeight="1" x14ac:dyDescent="0.25">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row>
    <row r="764" spans="1:26" ht="15.75" customHeight="1" x14ac:dyDescent="0.25">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row>
    <row r="765" spans="1:26" ht="15.75" customHeight="1" x14ac:dyDescent="0.25">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row>
    <row r="766" spans="1:26" ht="15.75" customHeight="1" x14ac:dyDescent="0.25">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row>
    <row r="767" spans="1:26" ht="15.75" customHeight="1" x14ac:dyDescent="0.25">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row>
    <row r="768" spans="1:26" ht="15.75" customHeight="1" x14ac:dyDescent="0.25">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row>
    <row r="769" spans="1:26" ht="15.75" customHeight="1" x14ac:dyDescent="0.25">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row>
    <row r="770" spans="1:26" ht="15.75" customHeight="1" x14ac:dyDescent="0.25">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row>
    <row r="771" spans="1:26" ht="15.75" customHeight="1" x14ac:dyDescent="0.25">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row>
    <row r="772" spans="1:26" ht="15.75" customHeight="1" x14ac:dyDescent="0.25">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row>
    <row r="773" spans="1:26" ht="15.75" customHeight="1" x14ac:dyDescent="0.25">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row>
    <row r="774" spans="1:26" ht="15.75" customHeight="1" x14ac:dyDescent="0.25">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row>
    <row r="775" spans="1:26" ht="15.75" customHeight="1" x14ac:dyDescent="0.25">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row>
    <row r="776" spans="1:26" ht="15.75" customHeight="1" x14ac:dyDescent="0.25">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row>
    <row r="777" spans="1:26" ht="15.75" customHeight="1" x14ac:dyDescent="0.25">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row>
    <row r="778" spans="1:26" ht="15.75" customHeight="1" x14ac:dyDescent="0.25">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row>
    <row r="779" spans="1:26" ht="15.75" customHeight="1" x14ac:dyDescent="0.25">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row>
    <row r="780" spans="1:26" ht="15.75" customHeight="1" x14ac:dyDescent="0.25">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row>
    <row r="781" spans="1:26" ht="15.75" customHeight="1" x14ac:dyDescent="0.25">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row>
    <row r="782" spans="1:26" ht="15.75" customHeight="1" x14ac:dyDescent="0.25">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row>
    <row r="783" spans="1:26" ht="15.75" customHeight="1" x14ac:dyDescent="0.25">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row>
    <row r="784" spans="1:26" ht="15.75" customHeight="1" x14ac:dyDescent="0.25">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row>
    <row r="785" spans="1:26" ht="15.75" customHeight="1" x14ac:dyDescent="0.25">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row>
    <row r="786" spans="1:26" ht="15.75" customHeight="1" x14ac:dyDescent="0.25">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row>
    <row r="787" spans="1:26" ht="15.75" customHeight="1" x14ac:dyDescent="0.25">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row>
    <row r="788" spans="1:26" ht="15.75" customHeight="1" x14ac:dyDescent="0.25">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row>
    <row r="789" spans="1:26" ht="15.75" customHeight="1" x14ac:dyDescent="0.25">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row>
    <row r="790" spans="1:26" ht="15.75" customHeight="1" x14ac:dyDescent="0.25">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row>
    <row r="791" spans="1:26" ht="15.75" customHeight="1" x14ac:dyDescent="0.25">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row>
    <row r="792" spans="1:26" ht="15.75" customHeight="1" x14ac:dyDescent="0.25">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row>
    <row r="793" spans="1:26" ht="15.75" customHeight="1" x14ac:dyDescent="0.25">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row>
    <row r="794" spans="1:26" ht="15.75" customHeight="1" x14ac:dyDescent="0.25">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row>
    <row r="795" spans="1:26" ht="15.75" customHeight="1" x14ac:dyDescent="0.25">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row>
    <row r="796" spans="1:26" ht="15.75" customHeight="1" x14ac:dyDescent="0.25">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row>
    <row r="797" spans="1:26" ht="15.75" customHeight="1" x14ac:dyDescent="0.25">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row>
    <row r="798" spans="1:26" ht="15.75" customHeight="1" x14ac:dyDescent="0.25">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row>
    <row r="799" spans="1:26" ht="15.75" customHeight="1" x14ac:dyDescent="0.25">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row>
    <row r="800" spans="1:26" ht="15.75" customHeight="1" x14ac:dyDescent="0.25">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row>
    <row r="801" spans="1:26" ht="15.75" customHeight="1" x14ac:dyDescent="0.25">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row>
    <row r="802" spans="1:26" ht="15.75" customHeight="1" x14ac:dyDescent="0.25">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row>
    <row r="803" spans="1:26" ht="15.75" customHeight="1" x14ac:dyDescent="0.25">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row>
    <row r="804" spans="1:26" ht="15.75" customHeight="1" x14ac:dyDescent="0.25">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row>
    <row r="805" spans="1:26" ht="15.75" customHeight="1" x14ac:dyDescent="0.25">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row>
    <row r="806" spans="1:26" ht="15.75" customHeight="1" x14ac:dyDescent="0.25">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row>
    <row r="807" spans="1:26" ht="15.75" customHeight="1" x14ac:dyDescent="0.25">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row>
    <row r="808" spans="1:26" ht="15.75" customHeight="1" x14ac:dyDescent="0.25">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row>
    <row r="809" spans="1:26" ht="15.75" customHeight="1" x14ac:dyDescent="0.25">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row>
    <row r="810" spans="1:26" ht="15.75" customHeight="1" x14ac:dyDescent="0.25">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row>
    <row r="811" spans="1:26" ht="15.75" customHeight="1" x14ac:dyDescent="0.25">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row>
    <row r="812" spans="1:26" ht="15.75" customHeight="1" x14ac:dyDescent="0.25">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row>
    <row r="813" spans="1:26" ht="15.75" customHeight="1" x14ac:dyDescent="0.25">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row>
    <row r="814" spans="1:26" ht="15.75" customHeight="1" x14ac:dyDescent="0.25">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row>
    <row r="815" spans="1:26" ht="15.75" customHeight="1" x14ac:dyDescent="0.25">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row>
    <row r="816" spans="1:26" ht="15.75" customHeight="1" x14ac:dyDescent="0.25">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row>
    <row r="817" spans="1:26" ht="15.75" customHeight="1" x14ac:dyDescent="0.25">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row>
    <row r="818" spans="1:26" ht="15.75" customHeight="1" x14ac:dyDescent="0.25">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row>
    <row r="819" spans="1:26" ht="15.75" customHeight="1" x14ac:dyDescent="0.25">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row>
    <row r="820" spans="1:26" ht="15.75" customHeight="1" x14ac:dyDescent="0.25">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row>
    <row r="821" spans="1:26" ht="15.75" customHeight="1" x14ac:dyDescent="0.25">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row>
    <row r="822" spans="1:26" ht="15.75" customHeight="1" x14ac:dyDescent="0.25">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row>
    <row r="823" spans="1:26" ht="15.75" customHeight="1" x14ac:dyDescent="0.25">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row>
    <row r="824" spans="1:26" ht="15.75" customHeight="1" x14ac:dyDescent="0.25">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row>
    <row r="825" spans="1:26" ht="15.75" customHeight="1" x14ac:dyDescent="0.25">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row>
    <row r="826" spans="1:26" ht="15.75" customHeight="1" x14ac:dyDescent="0.25">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row>
    <row r="827" spans="1:26" ht="15.75" customHeight="1" x14ac:dyDescent="0.25">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row>
    <row r="828" spans="1:26" ht="15.75" customHeight="1" x14ac:dyDescent="0.25">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row>
    <row r="829" spans="1:26" ht="15.75" customHeight="1" x14ac:dyDescent="0.25">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row>
    <row r="830" spans="1:26" ht="15.75" customHeight="1" x14ac:dyDescent="0.25">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row>
    <row r="831" spans="1:26" ht="15.75" customHeight="1" x14ac:dyDescent="0.25">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row>
    <row r="832" spans="1:26" ht="15.75" customHeight="1" x14ac:dyDescent="0.25">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row>
    <row r="833" spans="1:26" ht="15.75" customHeight="1" x14ac:dyDescent="0.25">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row>
    <row r="834" spans="1:26" ht="15.75" customHeight="1" x14ac:dyDescent="0.25">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row>
    <row r="835" spans="1:26" ht="15.75" customHeight="1" x14ac:dyDescent="0.25">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row>
    <row r="836" spans="1:26" ht="15.75" customHeight="1" x14ac:dyDescent="0.25">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row>
    <row r="837" spans="1:26" ht="15.75" customHeight="1" x14ac:dyDescent="0.25">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row>
    <row r="838" spans="1:26" ht="15.75" customHeight="1" x14ac:dyDescent="0.25">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row>
    <row r="839" spans="1:26" ht="15.75" customHeight="1" x14ac:dyDescent="0.25">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row>
    <row r="840" spans="1:26" ht="15.75" customHeight="1" x14ac:dyDescent="0.25">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row>
    <row r="841" spans="1:26" ht="15.75" customHeight="1" x14ac:dyDescent="0.25">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row>
    <row r="842" spans="1:26" ht="15.75" customHeight="1" x14ac:dyDescent="0.25">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row>
    <row r="843" spans="1:26" ht="15.75" customHeight="1" x14ac:dyDescent="0.25">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row>
    <row r="844" spans="1:26" ht="15.75" customHeight="1" x14ac:dyDescent="0.25">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row>
    <row r="845" spans="1:26" ht="15.75" customHeight="1" x14ac:dyDescent="0.25">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row>
    <row r="846" spans="1:26" ht="15.75" customHeight="1" x14ac:dyDescent="0.25">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row>
    <row r="847" spans="1:26" ht="15.75" customHeight="1" x14ac:dyDescent="0.25">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row>
    <row r="848" spans="1:26" ht="15.75" customHeight="1" x14ac:dyDescent="0.25">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row>
    <row r="849" spans="1:26" ht="15.75" customHeight="1" x14ac:dyDescent="0.25">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row>
    <row r="850" spans="1:26" ht="15.75" customHeight="1" x14ac:dyDescent="0.25">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row>
    <row r="851" spans="1:26" ht="15.75" customHeight="1" x14ac:dyDescent="0.25">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row>
    <row r="852" spans="1:26" ht="15.75" customHeight="1" x14ac:dyDescent="0.25">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row>
    <row r="853" spans="1:26" ht="15.75" customHeight="1" x14ac:dyDescent="0.25">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row>
    <row r="854" spans="1:26" ht="15.75" customHeight="1" x14ac:dyDescent="0.25">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row>
    <row r="855" spans="1:26" ht="15.75" customHeight="1" x14ac:dyDescent="0.25">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row>
    <row r="856" spans="1:26" ht="15.75" customHeight="1" x14ac:dyDescent="0.25">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row>
    <row r="857" spans="1:26" ht="15.75" customHeight="1" x14ac:dyDescent="0.25">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row>
    <row r="858" spans="1:26" ht="15.75" customHeight="1" x14ac:dyDescent="0.25">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row>
    <row r="859" spans="1:26" ht="15.75" customHeight="1" x14ac:dyDescent="0.25">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row>
    <row r="860" spans="1:26" ht="15.75" customHeight="1" x14ac:dyDescent="0.25">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row>
    <row r="861" spans="1:26" ht="15.75" customHeight="1" x14ac:dyDescent="0.25">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row>
    <row r="862" spans="1:26" ht="15.75" customHeight="1" x14ac:dyDescent="0.25">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row>
    <row r="863" spans="1:26" ht="15.75" customHeight="1" x14ac:dyDescent="0.25">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row>
    <row r="864" spans="1:26" ht="15.75" customHeight="1" x14ac:dyDescent="0.25">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row>
    <row r="865" spans="1:26" ht="15.75" customHeight="1" x14ac:dyDescent="0.25">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row>
    <row r="866" spans="1:26" ht="15.75" customHeight="1" x14ac:dyDescent="0.25">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row>
    <row r="867" spans="1:26" ht="15.75" customHeight="1" x14ac:dyDescent="0.25">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row>
    <row r="868" spans="1:26" ht="15.75" customHeight="1" x14ac:dyDescent="0.25">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row>
    <row r="869" spans="1:26" ht="15.75" customHeight="1" x14ac:dyDescent="0.25">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row>
    <row r="870" spans="1:26" ht="15.75" customHeight="1" x14ac:dyDescent="0.25">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row>
    <row r="871" spans="1:26" ht="15.75" customHeight="1" x14ac:dyDescent="0.25">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row>
    <row r="872" spans="1:26" ht="15.75" customHeight="1" x14ac:dyDescent="0.25">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row>
    <row r="873" spans="1:26" ht="15.75" customHeight="1" x14ac:dyDescent="0.25">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row>
    <row r="874" spans="1:26" ht="15.75" customHeight="1" x14ac:dyDescent="0.25">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row>
    <row r="875" spans="1:26" ht="15.75" customHeight="1" x14ac:dyDescent="0.25">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row>
    <row r="876" spans="1:26" ht="15.75" customHeight="1" x14ac:dyDescent="0.25">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row>
    <row r="877" spans="1:26" ht="15.75" customHeight="1" x14ac:dyDescent="0.25">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row>
    <row r="878" spans="1:26" ht="15.75" customHeight="1" x14ac:dyDescent="0.25">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row>
    <row r="879" spans="1:26" ht="15.75" customHeight="1" x14ac:dyDescent="0.25">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row>
    <row r="880" spans="1:26" ht="15.75" customHeight="1" x14ac:dyDescent="0.25">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row>
    <row r="881" spans="1:26" ht="15.75" customHeight="1" x14ac:dyDescent="0.25">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row>
    <row r="882" spans="1:26" ht="15.75" customHeight="1" x14ac:dyDescent="0.25">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row>
    <row r="883" spans="1:26" ht="15.75" customHeight="1" x14ac:dyDescent="0.25">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row>
    <row r="884" spans="1:26" ht="15.75" customHeight="1" x14ac:dyDescent="0.25">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row>
    <row r="885" spans="1:26" ht="15.75" customHeight="1" x14ac:dyDescent="0.25">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row>
    <row r="886" spans="1:26" ht="15.75" customHeight="1" x14ac:dyDescent="0.25">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row>
    <row r="887" spans="1:26" ht="15.75" customHeight="1" x14ac:dyDescent="0.25">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row>
    <row r="888" spans="1:26" ht="15.75" customHeight="1" x14ac:dyDescent="0.25">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row>
    <row r="889" spans="1:26" ht="15.75" customHeight="1" x14ac:dyDescent="0.25">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row>
    <row r="890" spans="1:26" ht="15.75" customHeight="1" x14ac:dyDescent="0.25">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row>
    <row r="891" spans="1:26" ht="15.75" customHeight="1" x14ac:dyDescent="0.25">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row>
    <row r="892" spans="1:26" ht="15.75" customHeight="1" x14ac:dyDescent="0.25">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row>
    <row r="893" spans="1:26" ht="15.75" customHeight="1" x14ac:dyDescent="0.25">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row>
    <row r="894" spans="1:26" ht="15.75" customHeight="1" x14ac:dyDescent="0.25">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row>
    <row r="895" spans="1:26" ht="15.75" customHeight="1" x14ac:dyDescent="0.25">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row>
    <row r="896" spans="1:26" ht="15.75" customHeight="1" x14ac:dyDescent="0.25">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row>
    <row r="897" spans="1:26" ht="15.75" customHeight="1" x14ac:dyDescent="0.25">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row>
    <row r="898" spans="1:26" ht="15.75" customHeight="1" x14ac:dyDescent="0.25">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row>
    <row r="899" spans="1:26" ht="15.75" customHeight="1" x14ac:dyDescent="0.25">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row>
    <row r="900" spans="1:26" ht="15.75" customHeight="1" x14ac:dyDescent="0.25">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row>
    <row r="901" spans="1:26" ht="15.75" customHeight="1" x14ac:dyDescent="0.25">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row>
    <row r="902" spans="1:26" ht="15.75" customHeight="1" x14ac:dyDescent="0.25">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row>
    <row r="903" spans="1:26" ht="15.75" customHeight="1" x14ac:dyDescent="0.25">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row>
    <row r="904" spans="1:26" ht="15.75" customHeight="1" x14ac:dyDescent="0.25">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row>
    <row r="905" spans="1:26" ht="15.75" customHeight="1" x14ac:dyDescent="0.25">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row>
    <row r="906" spans="1:26" ht="15.75" customHeight="1" x14ac:dyDescent="0.25">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row>
    <row r="907" spans="1:26" ht="15.75" customHeight="1" x14ac:dyDescent="0.25">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row>
    <row r="908" spans="1:26" ht="15.75" customHeight="1" x14ac:dyDescent="0.25">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row>
    <row r="909" spans="1:26" ht="15.75" customHeight="1" x14ac:dyDescent="0.25">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row>
    <row r="910" spans="1:26" ht="15.75" customHeight="1" x14ac:dyDescent="0.25">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row>
    <row r="911" spans="1:26" ht="15.75" customHeight="1" x14ac:dyDescent="0.25">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row>
    <row r="912" spans="1:26" ht="15.75" customHeight="1" x14ac:dyDescent="0.25">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row>
    <row r="913" spans="1:26" ht="15.75" customHeight="1" x14ac:dyDescent="0.25">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row>
    <row r="914" spans="1:26" ht="15.75" customHeight="1" x14ac:dyDescent="0.25">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row>
    <row r="915" spans="1:26" ht="15.75" customHeight="1" x14ac:dyDescent="0.25">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row>
    <row r="916" spans="1:26" ht="15.75" customHeight="1" x14ac:dyDescent="0.25">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row>
    <row r="917" spans="1:26" ht="15.75" customHeight="1" x14ac:dyDescent="0.25">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row>
    <row r="918" spans="1:26" ht="15.75" customHeight="1" x14ac:dyDescent="0.25">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row>
    <row r="919" spans="1:26" ht="15.75" customHeight="1" x14ac:dyDescent="0.25">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row>
    <row r="920" spans="1:26" ht="15.75" customHeight="1" x14ac:dyDescent="0.25">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row>
    <row r="921" spans="1:26" ht="15.75" customHeight="1" x14ac:dyDescent="0.25">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row>
    <row r="922" spans="1:26" ht="15.75" customHeight="1" x14ac:dyDescent="0.25">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row>
    <row r="923" spans="1:26" ht="15.75" customHeight="1" x14ac:dyDescent="0.25">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row>
    <row r="924" spans="1:26" ht="15.75" customHeight="1" x14ac:dyDescent="0.25">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row>
    <row r="925" spans="1:26" ht="15.75" customHeight="1" x14ac:dyDescent="0.25">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row>
    <row r="926" spans="1:26" ht="15.75" customHeight="1" x14ac:dyDescent="0.25">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row>
    <row r="927" spans="1:26" ht="15.75" customHeight="1" x14ac:dyDescent="0.25">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row>
    <row r="928" spans="1:26" ht="15.75" customHeight="1" x14ac:dyDescent="0.25">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row>
    <row r="929" spans="1:26" ht="15.75" customHeight="1" x14ac:dyDescent="0.25">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row>
    <row r="930" spans="1:26" ht="15.75" customHeight="1" x14ac:dyDescent="0.25">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row>
    <row r="931" spans="1:26" ht="15.75" customHeight="1" x14ac:dyDescent="0.25">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row>
    <row r="932" spans="1:26" ht="15.75" customHeight="1" x14ac:dyDescent="0.25">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row>
    <row r="933" spans="1:26" ht="15.75" customHeight="1" x14ac:dyDescent="0.25">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row>
    <row r="934" spans="1:26" ht="15.75" customHeight="1" x14ac:dyDescent="0.25">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row>
    <row r="935" spans="1:26" ht="15.75" customHeight="1" x14ac:dyDescent="0.25">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row>
    <row r="936" spans="1:26" ht="15.75" customHeight="1" x14ac:dyDescent="0.25">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row>
    <row r="937" spans="1:26" ht="15.75" customHeight="1" x14ac:dyDescent="0.25">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row>
    <row r="938" spans="1:26" ht="15.75" customHeight="1" x14ac:dyDescent="0.25">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row>
    <row r="939" spans="1:26" ht="15.75" customHeight="1" x14ac:dyDescent="0.25">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row>
    <row r="940" spans="1:26" ht="15.75" customHeight="1" x14ac:dyDescent="0.25">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row>
    <row r="941" spans="1:26" ht="15.75" customHeight="1" x14ac:dyDescent="0.25">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row>
    <row r="942" spans="1:26" ht="15.75" customHeight="1" x14ac:dyDescent="0.25">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row>
    <row r="943" spans="1:26" ht="15.75" customHeight="1" x14ac:dyDescent="0.25">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row>
    <row r="944" spans="1:26" ht="15.75" customHeight="1" x14ac:dyDescent="0.25">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row>
    <row r="945" spans="1:26" ht="15.75" customHeight="1" x14ac:dyDescent="0.25">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row>
    <row r="946" spans="1:26" ht="15.75" customHeight="1" x14ac:dyDescent="0.25">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row>
    <row r="947" spans="1:26" ht="15.75" customHeight="1" x14ac:dyDescent="0.25">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row>
    <row r="948" spans="1:26" ht="15.75" customHeight="1" x14ac:dyDescent="0.25">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row>
    <row r="949" spans="1:26" ht="15.75" customHeight="1" x14ac:dyDescent="0.25">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row>
    <row r="950" spans="1:26" ht="15.75" customHeight="1" x14ac:dyDescent="0.25">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row>
    <row r="951" spans="1:26" ht="15.75" customHeight="1" x14ac:dyDescent="0.25">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row>
    <row r="952" spans="1:26" ht="15.75" customHeight="1" x14ac:dyDescent="0.25">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row>
    <row r="953" spans="1:26" ht="15.75" customHeight="1" x14ac:dyDescent="0.25">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row>
    <row r="954" spans="1:26" ht="15.75" customHeight="1" x14ac:dyDescent="0.25">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row>
    <row r="955" spans="1:26" ht="15.75" customHeight="1" x14ac:dyDescent="0.25">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row>
    <row r="956" spans="1:26" ht="15.75" customHeight="1" x14ac:dyDescent="0.25">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row>
    <row r="957" spans="1:26" ht="15.75" customHeight="1" x14ac:dyDescent="0.25">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row>
    <row r="958" spans="1:26" ht="15.75" customHeight="1" x14ac:dyDescent="0.25">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row>
    <row r="959" spans="1:26" ht="15.75" customHeight="1" x14ac:dyDescent="0.25">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row>
    <row r="960" spans="1:26" ht="15.75" customHeight="1" x14ac:dyDescent="0.25">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row>
    <row r="961" spans="1:26" ht="15.75" customHeight="1" x14ac:dyDescent="0.25">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row>
    <row r="962" spans="1:26" ht="15.75" customHeight="1" x14ac:dyDescent="0.25">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row>
    <row r="963" spans="1:26" ht="15.75" customHeight="1" x14ac:dyDescent="0.25">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row>
    <row r="964" spans="1:26" ht="15.75" customHeight="1" x14ac:dyDescent="0.25">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row>
    <row r="965" spans="1:26" ht="15.75" customHeight="1" x14ac:dyDescent="0.25">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row>
    <row r="966" spans="1:26" ht="15.75" customHeight="1" x14ac:dyDescent="0.25">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row>
    <row r="967" spans="1:26" ht="15.75" customHeight="1" x14ac:dyDescent="0.25">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row>
    <row r="968" spans="1:26" ht="15.75" customHeight="1" x14ac:dyDescent="0.25">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row>
    <row r="969" spans="1:26" ht="15.75" customHeight="1" x14ac:dyDescent="0.25">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row>
    <row r="970" spans="1:26" ht="15.75" customHeight="1" x14ac:dyDescent="0.25">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row>
    <row r="971" spans="1:26" ht="15.75" customHeight="1" x14ac:dyDescent="0.25">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row>
    <row r="972" spans="1:26" ht="15.75" customHeight="1" x14ac:dyDescent="0.25">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row>
    <row r="973" spans="1:26" ht="15.75" customHeight="1" x14ac:dyDescent="0.25">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row>
    <row r="974" spans="1:26" ht="15.75" customHeight="1" x14ac:dyDescent="0.25">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row>
    <row r="975" spans="1:26" ht="15.75" customHeight="1" x14ac:dyDescent="0.25">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row>
    <row r="976" spans="1:26" ht="15.75" customHeight="1" x14ac:dyDescent="0.25">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row>
    <row r="977" spans="1:26" ht="15.75" customHeight="1" x14ac:dyDescent="0.25">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row>
    <row r="978" spans="1:26" ht="15.75" customHeight="1" x14ac:dyDescent="0.25">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row>
    <row r="979" spans="1:26" ht="15.75" customHeight="1" x14ac:dyDescent="0.25">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row>
    <row r="980" spans="1:26" ht="15.75" customHeight="1" x14ac:dyDescent="0.25">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row>
    <row r="981" spans="1:26" ht="15.75" customHeight="1" x14ac:dyDescent="0.25">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row>
    <row r="982" spans="1:26" ht="15.75" customHeight="1" x14ac:dyDescent="0.25">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row>
    <row r="983" spans="1:26" ht="15.75" customHeight="1" x14ac:dyDescent="0.25">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row>
    <row r="984" spans="1:26" ht="15.75" customHeight="1" x14ac:dyDescent="0.25">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row>
    <row r="985" spans="1:26" ht="15.75" customHeight="1" x14ac:dyDescent="0.25">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row>
    <row r="986" spans="1:26" ht="15.75" customHeight="1" x14ac:dyDescent="0.25">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row>
    <row r="987" spans="1:26" ht="15.75" customHeight="1" x14ac:dyDescent="0.25">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row>
    <row r="988" spans="1:26" ht="15.75" customHeight="1" x14ac:dyDescent="0.25">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row>
    <row r="989" spans="1:26" ht="15.75" customHeight="1" x14ac:dyDescent="0.25">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row>
    <row r="990" spans="1:26" ht="15.75" customHeight="1" x14ac:dyDescent="0.25">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row>
    <row r="991" spans="1:26" ht="15.75" customHeight="1" x14ac:dyDescent="0.25">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row>
    <row r="992" spans="1:26" ht="15.75" customHeight="1" x14ac:dyDescent="0.25">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row>
    <row r="993" spans="1:26" ht="15.75" customHeight="1" x14ac:dyDescent="0.25">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row>
    <row r="994" spans="1:26" ht="15.75" customHeight="1" x14ac:dyDescent="0.25">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row>
    <row r="995" spans="1:26" ht="15.75" customHeight="1" x14ac:dyDescent="0.25">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row>
    <row r="996" spans="1:26" ht="15.75" customHeight="1" x14ac:dyDescent="0.25">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row>
    <row r="997" spans="1:26" ht="15.75" customHeight="1" x14ac:dyDescent="0.25">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row>
    <row r="998" spans="1:26" ht="15.75" customHeight="1" x14ac:dyDescent="0.25">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row>
    <row r="999" spans="1:26" ht="15.75" customHeight="1" x14ac:dyDescent="0.25">
      <c r="A999" s="14"/>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c r="Z999" s="14"/>
    </row>
    <row r="1000" spans="1:26" ht="15.75" customHeight="1" x14ac:dyDescent="0.25">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row>
    <row r="1001" spans="1:26" ht="15.75" customHeight="1" x14ac:dyDescent="0.25">
      <c r="A1001" s="14"/>
      <c r="B1001" s="14"/>
      <c r="C1001" s="14"/>
      <c r="D1001" s="14"/>
      <c r="E1001" s="14"/>
      <c r="F1001" s="14"/>
      <c r="G1001" s="14"/>
      <c r="H1001" s="14"/>
      <c r="I1001" s="14"/>
      <c r="J1001" s="14"/>
      <c r="K1001" s="14"/>
      <c r="L1001" s="14"/>
      <c r="M1001" s="14"/>
      <c r="N1001" s="14"/>
      <c r="O1001" s="14"/>
      <c r="P1001" s="14"/>
      <c r="Q1001" s="14"/>
      <c r="R1001" s="14"/>
      <c r="S1001" s="14"/>
      <c r="T1001" s="14"/>
      <c r="U1001" s="14"/>
      <c r="V1001" s="14"/>
      <c r="W1001" s="14"/>
      <c r="X1001" s="14"/>
      <c r="Y1001" s="14"/>
      <c r="Z1001" s="14"/>
    </row>
    <row r="1002" spans="1:26" ht="15.75" customHeight="1" x14ac:dyDescent="0.25">
      <c r="A1002" s="14"/>
      <c r="B1002" s="14"/>
      <c r="C1002" s="14"/>
      <c r="D1002" s="14"/>
      <c r="E1002" s="14"/>
      <c r="F1002" s="14"/>
      <c r="G1002" s="14"/>
      <c r="H1002" s="14"/>
      <c r="I1002" s="14"/>
      <c r="J1002" s="14"/>
      <c r="K1002" s="14"/>
      <c r="L1002" s="14"/>
      <c r="M1002" s="14"/>
      <c r="N1002" s="14"/>
      <c r="O1002" s="14"/>
      <c r="P1002" s="14"/>
      <c r="Q1002" s="14"/>
      <c r="R1002" s="14"/>
      <c r="S1002" s="14"/>
      <c r="T1002" s="14"/>
      <c r="U1002" s="14"/>
      <c r="V1002" s="14"/>
      <c r="W1002" s="14"/>
      <c r="X1002" s="14"/>
      <c r="Y1002" s="14"/>
      <c r="Z1002" s="14"/>
    </row>
    <row r="1003" spans="1:26" ht="15.75" customHeight="1" x14ac:dyDescent="0.25">
      <c r="A1003" s="14"/>
      <c r="B1003" s="14"/>
      <c r="C1003" s="14"/>
      <c r="D1003" s="14"/>
      <c r="E1003" s="14"/>
      <c r="F1003" s="14"/>
      <c r="G1003" s="14"/>
      <c r="H1003" s="14"/>
      <c r="I1003" s="14"/>
      <c r="J1003" s="14"/>
      <c r="K1003" s="14"/>
      <c r="L1003" s="14"/>
      <c r="M1003" s="14"/>
      <c r="N1003" s="14"/>
      <c r="O1003" s="14"/>
      <c r="P1003" s="14"/>
      <c r="Q1003" s="14"/>
      <c r="R1003" s="14"/>
      <c r="S1003" s="14"/>
      <c r="T1003" s="14"/>
      <c r="U1003" s="14"/>
      <c r="V1003" s="14"/>
      <c r="W1003" s="14"/>
      <c r="X1003" s="14"/>
      <c r="Y1003" s="14"/>
      <c r="Z1003" s="14"/>
    </row>
    <row r="1004" spans="1:26" ht="15.75" customHeight="1" x14ac:dyDescent="0.25">
      <c r="A1004" s="14"/>
      <c r="B1004" s="14"/>
      <c r="C1004" s="14"/>
      <c r="D1004" s="14"/>
      <c r="E1004" s="14"/>
      <c r="F1004" s="14"/>
      <c r="G1004" s="14"/>
      <c r="H1004" s="14"/>
      <c r="I1004" s="14"/>
      <c r="J1004" s="14"/>
      <c r="K1004" s="14"/>
      <c r="L1004" s="14"/>
      <c r="M1004" s="14"/>
      <c r="N1004" s="14"/>
      <c r="O1004" s="14"/>
      <c r="P1004" s="14"/>
      <c r="Q1004" s="14"/>
      <c r="R1004" s="14"/>
      <c r="S1004" s="14"/>
      <c r="T1004" s="14"/>
      <c r="U1004" s="14"/>
      <c r="V1004" s="14"/>
      <c r="W1004" s="14"/>
      <c r="X1004" s="14"/>
      <c r="Y1004" s="14"/>
      <c r="Z1004" s="14"/>
    </row>
  </sheetData>
  <mergeCells count="3">
    <mergeCell ref="A1:B1"/>
    <mergeCell ref="A2:B2"/>
    <mergeCell ref="A3:B3"/>
  </mergeCells>
  <pageMargins left="0.7" right="0.7" top="0.75" bottom="0.75" header="0" footer="0"/>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Φύλλο6">
    <tabColor theme="2" tint="-0.499984740745262"/>
  </sheetPr>
  <dimension ref="A1:A11"/>
  <sheetViews>
    <sheetView showGridLines="0" showRowColHeaders="0" workbookViewId="0">
      <pane xSplit="2" ySplit="8" topLeftCell="C19" activePane="bottomRight" state="frozen"/>
      <selection pane="topRight" activeCell="B18" sqref="B18:B19"/>
      <selection pane="bottomLeft" activeCell="B18" sqref="B18:B19"/>
      <selection pane="bottomRight" activeCell="A5" sqref="A5"/>
    </sheetView>
  </sheetViews>
  <sheetFormatPr defaultColWidth="9.140625" defaultRowHeight="15" x14ac:dyDescent="0.25"/>
  <cols>
    <col min="1" max="1" width="169.42578125" style="22" customWidth="1"/>
    <col min="2" max="16384" width="9.140625" style="22"/>
  </cols>
  <sheetData>
    <row r="1" spans="1:1" ht="29.25" customHeight="1" x14ac:dyDescent="0.25">
      <c r="A1" s="21" t="s">
        <v>943</v>
      </c>
    </row>
    <row r="2" spans="1:1" ht="60" x14ac:dyDescent="0.25">
      <c r="A2" s="23" t="s">
        <v>944</v>
      </c>
    </row>
    <row r="3" spans="1:1" ht="57.75" customHeight="1" x14ac:dyDescent="0.25">
      <c r="A3" s="359" t="s">
        <v>945</v>
      </c>
    </row>
    <row r="4" spans="1:1" ht="171.75" customHeight="1" x14ac:dyDescent="0.25">
      <c r="A4" s="165" t="s">
        <v>946</v>
      </c>
    </row>
    <row r="5" spans="1:1" ht="152.25" customHeight="1" x14ac:dyDescent="0.25">
      <c r="A5" s="166" t="s">
        <v>947</v>
      </c>
    </row>
    <row r="6" spans="1:1" ht="41.25" customHeight="1" x14ac:dyDescent="0.25">
      <c r="A6" s="167" t="s">
        <v>948</v>
      </c>
    </row>
    <row r="7" spans="1:1" x14ac:dyDescent="0.25">
      <c r="A7" s="24"/>
    </row>
    <row r="8" spans="1:1" x14ac:dyDescent="0.25">
      <c r="A8" s="24"/>
    </row>
    <row r="9" spans="1:1" x14ac:dyDescent="0.25">
      <c r="A9" s="24"/>
    </row>
    <row r="10" spans="1:1" x14ac:dyDescent="0.25">
      <c r="A10" s="25"/>
    </row>
    <row r="11" spans="1:1" x14ac:dyDescent="0.25">
      <c r="A11" s="25"/>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Έγγραφο" ma:contentTypeID="0x0101002CBE382EE7FEDF41A4D81B06FA03D79A" ma:contentTypeVersion="4" ma:contentTypeDescription="Δημιουργία νέου εγγράφου" ma:contentTypeScope="" ma:versionID="88f632589de4870a35dde178efcf3a80">
  <xsd:schema xmlns:xsd="http://www.w3.org/2001/XMLSchema" xmlns:xs="http://www.w3.org/2001/XMLSchema" xmlns:p="http://schemas.microsoft.com/office/2006/metadata/properties" xmlns:ns2="cc45cf31-a85a-4b1b-be06-e915dbff932e" targetNamespace="http://schemas.microsoft.com/office/2006/metadata/properties" ma:root="true" ma:fieldsID="c21eafbe9ea1286d5df361cd761faaf0" ns2:_="">
    <xsd:import namespace="cc45cf31-a85a-4b1b-be06-e915dbff932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45cf31-a85a-4b1b-be06-e915dbff93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Τύπος περιεχομένου"/>
        <xsd:element ref="dc:title" minOccurs="0" maxOccurs="1" ma:index="4" ma:displayName="Τίτλο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FFF12E8-9F33-4E59-B390-0302F886B632}">
  <ds:schemaRefs>
    <ds:schemaRef ds:uri="http://schemas.microsoft.com/sharepoint/v3/contenttype/forms"/>
  </ds:schemaRefs>
</ds:datastoreItem>
</file>

<file path=customXml/itemProps2.xml><?xml version="1.0" encoding="utf-8"?>
<ds:datastoreItem xmlns:ds="http://schemas.openxmlformats.org/officeDocument/2006/customXml" ds:itemID="{F8040594-DB9E-48E0-87A8-DDA1F2B300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45cf31-a85a-4b1b-be06-e915dbff93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F05F124-834A-4CB9-A84F-D9D448E5921A}">
  <ds:schemaRefs>
    <ds:schemaRef ds:uri="http://purl.org/dc/elements/1.1/"/>
    <ds:schemaRef ds:uri="http://purl.org/dc/term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cc45cf31-a85a-4b1b-be06-e915dbff932e"/>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11</vt:i4>
      </vt:variant>
      <vt:variant>
        <vt:lpstr>Καθορισμένες περιοχές</vt:lpstr>
      </vt:variant>
      <vt:variant>
        <vt:i4>37</vt:i4>
      </vt:variant>
    </vt:vector>
  </HeadingPairs>
  <TitlesOfParts>
    <vt:vector size="48" baseType="lpstr">
      <vt:lpstr>Περιεχόμενα </vt:lpstr>
      <vt:lpstr>Ταυτότητα Υπουργείου</vt:lpstr>
      <vt:lpstr>PESTEL ανάλυση</vt:lpstr>
      <vt:lpstr>Στρατηγικές Επιλογές</vt:lpstr>
      <vt:lpstr>Προσδοκώμενα Αποτελέσματα</vt:lpstr>
      <vt:lpstr>ΕΣΔ 2026</vt:lpstr>
      <vt:lpstr>Ρυθμιστικός Προγραμματισμός</vt:lpstr>
      <vt:lpstr>Οδηγίες Συμπλήρωσης</vt:lpstr>
      <vt:lpstr>Οδηγίες για Επεξεργασία</vt:lpstr>
      <vt:lpstr>lists</vt:lpstr>
      <vt:lpstr>Κατάσταση</vt:lpstr>
      <vt:lpstr>ALL_MILESTONES</vt:lpstr>
      <vt:lpstr>CAT</vt:lpstr>
      <vt:lpstr>drasi</vt:lpstr>
      <vt:lpstr>EIDOS</vt:lpstr>
      <vt:lpstr>EIDOS1</vt:lpstr>
      <vt:lpstr>ergo</vt:lpstr>
      <vt:lpstr>FINANCE</vt:lpstr>
      <vt:lpstr>INVAFTEP</vt:lpstr>
      <vt:lpstr>INVAKSIOP</vt:lpstr>
      <vt:lpstr>INVAPEFTH</vt:lpstr>
      <vt:lpstr>INVDIAG</vt:lpstr>
      <vt:lpstr>INVENISX</vt:lpstr>
      <vt:lpstr>INVEST</vt:lpstr>
      <vt:lpstr>INVINTER</vt:lpstr>
      <vt:lpstr>INVOPEN</vt:lpstr>
      <vt:lpstr>INVOPENENISX</vt:lpstr>
      <vt:lpstr>INVOUCHERS</vt:lpstr>
      <vt:lpstr>INVPROG</vt:lpstr>
      <vt:lpstr>INVPROGKTP</vt:lpstr>
      <vt:lpstr>INVPROSK</vt:lpstr>
      <vt:lpstr>INVSDIT</vt:lpstr>
      <vt:lpstr>INVSYMF</vt:lpstr>
      <vt:lpstr>orosimo</vt:lpstr>
      <vt:lpstr>'ΕΣΔ 2026'!Print_Area</vt:lpstr>
      <vt:lpstr>REFGEN</vt:lpstr>
      <vt:lpstr>REFINTER</vt:lpstr>
      <vt:lpstr>REFORM</vt:lpstr>
      <vt:lpstr>REFPROTO</vt:lpstr>
      <vt:lpstr>REFSTRAT</vt:lpstr>
      <vt:lpstr>REFSYNTH</vt:lpstr>
      <vt:lpstr>REFYA</vt:lpstr>
      <vt:lpstr>REFYACR</vt:lpstr>
      <vt:lpstr>stoxos</vt:lpstr>
      <vt:lpstr>TICK</vt:lpstr>
      <vt:lpstr>TOOLS</vt:lpstr>
      <vt:lpstr>VNR</vt:lpstr>
      <vt:lpstr>ΥΠΟΥΡΓΕΙΑ</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ΗΒ</dc:creator>
  <cp:keywords/>
  <dc:description/>
  <cp:lastModifiedBy>Δημήτριος Σερέτης</cp:lastModifiedBy>
  <cp:revision/>
  <cp:lastPrinted>2026-01-23T11:18:07Z</cp:lastPrinted>
  <dcterms:created xsi:type="dcterms:W3CDTF">2022-09-06T12:56:29Z</dcterms:created>
  <dcterms:modified xsi:type="dcterms:W3CDTF">2026-01-30T10:41:10Z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0x0101002CBE382EE7FEDF41A4D81B06FA03D79A</vt:lpwstr>
  </property>
</Properties>
</file>